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LICITACOES\TP 96 2021 REFORMA PATIO E COZINHA\"/>
    </mc:Choice>
  </mc:AlternateContent>
  <bookViews>
    <workbookView xWindow="0" yWindow="0" windowWidth="24000" windowHeight="9735"/>
  </bookViews>
  <sheets>
    <sheet name="orçamento" sheetId="1" r:id="rId1"/>
  </sheets>
  <definedNames>
    <definedName name="_xlnm.Print_Area" localSheetId="0">orçamento!$A$1:$H$279</definedName>
  </definedNames>
  <calcPr calcId="191029"/>
</workbook>
</file>

<file path=xl/calcChain.xml><?xml version="1.0" encoding="utf-8"?>
<calcChain xmlns="http://schemas.openxmlformats.org/spreadsheetml/2006/main">
  <c r="H205" i="1" l="1"/>
  <c r="H206" i="1"/>
  <c r="H207" i="1"/>
  <c r="H208" i="1"/>
  <c r="G206" i="1"/>
  <c r="G207" i="1"/>
  <c r="G208" i="1"/>
  <c r="G205" i="1"/>
  <c r="G204" i="1" l="1"/>
  <c r="H204" i="1" s="1"/>
  <c r="G203" i="1"/>
  <c r="H203" i="1" s="1"/>
  <c r="G202" i="1"/>
  <c r="H202" i="1" s="1"/>
  <c r="G201" i="1"/>
  <c r="H201" i="1" s="1"/>
  <c r="G200" i="1"/>
  <c r="H200" i="1" s="1"/>
  <c r="G264" i="1"/>
  <c r="H264" i="1" s="1"/>
  <c r="G265" i="1"/>
  <c r="H265" i="1" s="1"/>
  <c r="G266" i="1"/>
  <c r="H266" i="1" s="1"/>
  <c r="G267" i="1"/>
  <c r="H267" i="1" s="1"/>
  <c r="G258" i="1"/>
  <c r="H258" i="1" s="1"/>
  <c r="G259" i="1"/>
  <c r="H259" i="1" s="1"/>
  <c r="G260" i="1"/>
  <c r="H260" i="1" s="1"/>
  <c r="G252" i="1"/>
  <c r="H252" i="1" s="1"/>
  <c r="G253" i="1"/>
  <c r="H253" i="1" s="1"/>
  <c r="G254" i="1"/>
  <c r="H254" i="1" s="1"/>
  <c r="G244" i="1"/>
  <c r="H244" i="1" s="1"/>
  <c r="G245" i="1"/>
  <c r="H245" i="1" s="1"/>
  <c r="G246" i="1"/>
  <c r="H246" i="1" s="1"/>
  <c r="G247" i="1"/>
  <c r="H247" i="1" s="1"/>
  <c r="G248" i="1"/>
  <c r="H248" i="1" s="1"/>
  <c r="G220" i="1"/>
  <c r="H220" i="1" s="1"/>
  <c r="G221" i="1"/>
  <c r="H221" i="1" s="1"/>
  <c r="G222" i="1"/>
  <c r="H222" i="1" s="1"/>
  <c r="G223" i="1"/>
  <c r="H223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6" i="1"/>
  <c r="H236" i="1" s="1"/>
  <c r="G237" i="1"/>
  <c r="H237" i="1" s="1"/>
  <c r="G238" i="1"/>
  <c r="H238" i="1" s="1"/>
  <c r="G239" i="1"/>
  <c r="H239" i="1" s="1"/>
  <c r="G240" i="1"/>
  <c r="H240" i="1" s="1"/>
  <c r="G212" i="1"/>
  <c r="H212" i="1" s="1"/>
  <c r="G213" i="1"/>
  <c r="H213" i="1" s="1"/>
  <c r="G214" i="1"/>
  <c r="H214" i="1" s="1"/>
  <c r="G215" i="1"/>
  <c r="H215" i="1" s="1"/>
  <c r="G216" i="1"/>
  <c r="H216" i="1" s="1"/>
  <c r="G199" i="1"/>
  <c r="H199" i="1" s="1"/>
  <c r="G195" i="1"/>
  <c r="H195" i="1" s="1"/>
  <c r="G189" i="1"/>
  <c r="H189" i="1" s="1"/>
  <c r="G181" i="1"/>
  <c r="H181" i="1" s="1"/>
  <c r="G182" i="1"/>
  <c r="H182" i="1" s="1"/>
  <c r="G183" i="1"/>
  <c r="H183" i="1" s="1"/>
  <c r="G184" i="1"/>
  <c r="H184" i="1" s="1"/>
  <c r="G185" i="1"/>
  <c r="H185" i="1" s="1"/>
  <c r="G172" i="1"/>
  <c r="H172" i="1" s="1"/>
  <c r="G173" i="1"/>
  <c r="H173" i="1" s="1"/>
  <c r="G174" i="1"/>
  <c r="H174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29" i="1"/>
  <c r="H129" i="1" s="1"/>
  <c r="G130" i="1"/>
  <c r="H130" i="1" s="1"/>
  <c r="G131" i="1"/>
  <c r="H131" i="1" s="1"/>
  <c r="G132" i="1"/>
  <c r="H132" i="1" s="1"/>
  <c r="G122" i="1"/>
  <c r="H122" i="1" s="1"/>
  <c r="G123" i="1"/>
  <c r="H123" i="1" s="1"/>
  <c r="G124" i="1"/>
  <c r="H124" i="1" s="1"/>
  <c r="G125" i="1"/>
  <c r="H125" i="1" s="1"/>
  <c r="G115" i="1"/>
  <c r="H115" i="1" s="1"/>
  <c r="G116" i="1"/>
  <c r="H116" i="1" s="1"/>
  <c r="G117" i="1"/>
  <c r="H117" i="1" s="1"/>
  <c r="G118" i="1"/>
  <c r="H118" i="1" s="1"/>
  <c r="G102" i="1"/>
  <c r="H102" i="1" s="1"/>
  <c r="G103" i="1"/>
  <c r="H103" i="1" s="1"/>
  <c r="G104" i="1"/>
  <c r="H104" i="1" s="1"/>
  <c r="G105" i="1"/>
  <c r="H105" i="1" s="1"/>
  <c r="G106" i="1"/>
  <c r="H106" i="1" s="1"/>
  <c r="G98" i="1"/>
  <c r="H98" i="1" s="1"/>
  <c r="G97" i="1"/>
  <c r="G93" i="1"/>
  <c r="H93" i="1" s="1"/>
  <c r="G94" i="1"/>
  <c r="H9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64" i="1"/>
  <c r="H64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33" i="1"/>
  <c r="H33" i="1" s="1"/>
  <c r="G34" i="1"/>
  <c r="H34" i="1" s="1"/>
  <c r="G35" i="1"/>
  <c r="H35" i="1" s="1"/>
  <c r="G36" i="1"/>
  <c r="H36" i="1" s="1"/>
  <c r="G26" i="1"/>
  <c r="H26" i="1" s="1"/>
  <c r="G27" i="1"/>
  <c r="H27" i="1" s="1"/>
  <c r="G28" i="1"/>
  <c r="H28" i="1" s="1"/>
  <c r="G29" i="1"/>
  <c r="H29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70" i="1"/>
  <c r="G263" i="1"/>
  <c r="G257" i="1"/>
  <c r="G251" i="1"/>
  <c r="G243" i="1"/>
  <c r="G219" i="1"/>
  <c r="G211" i="1"/>
  <c r="G198" i="1"/>
  <c r="G194" i="1"/>
  <c r="H194" i="1" s="1"/>
  <c r="G188" i="1"/>
  <c r="G180" i="1"/>
  <c r="G177" i="1"/>
  <c r="G171" i="1"/>
  <c r="G149" i="1"/>
  <c r="G135" i="1"/>
  <c r="H135" i="1" s="1"/>
  <c r="G128" i="1"/>
  <c r="G121" i="1"/>
  <c r="H121" i="1" s="1"/>
  <c r="G114" i="1"/>
  <c r="H114" i="1" s="1"/>
  <c r="G109" i="1"/>
  <c r="G101" i="1"/>
  <c r="G92" i="1"/>
  <c r="G39" i="1"/>
  <c r="H39" i="1" s="1"/>
  <c r="G32" i="1"/>
  <c r="H32" i="1" s="1"/>
  <c r="G25" i="1"/>
  <c r="H25" i="1" s="1"/>
  <c r="H90" i="1" l="1"/>
  <c r="H30" i="1"/>
  <c r="H126" i="1"/>
  <c r="H147" i="1"/>
  <c r="H37" i="1"/>
  <c r="H196" i="1"/>
  <c r="H119" i="1"/>
  <c r="H62" i="1"/>
  <c r="G16" i="1"/>
  <c r="H16" i="1" s="1"/>
  <c r="H23" i="1" s="1"/>
  <c r="H270" i="1"/>
  <c r="H271" i="1" s="1"/>
  <c r="H263" i="1"/>
  <c r="H268" i="1" s="1"/>
  <c r="H257" i="1"/>
  <c r="H261" i="1" s="1"/>
  <c r="H251" i="1"/>
  <c r="H255" i="1" s="1"/>
  <c r="H243" i="1"/>
  <c r="H249" i="1" s="1"/>
  <c r="H219" i="1"/>
  <c r="H241" i="1" s="1"/>
  <c r="H211" i="1"/>
  <c r="H217" i="1" s="1"/>
  <c r="H198" i="1"/>
  <c r="H209" i="1" s="1"/>
  <c r="H188" i="1"/>
  <c r="H190" i="1" s="1"/>
  <c r="H180" i="1"/>
  <c r="H186" i="1" s="1"/>
  <c r="H177" i="1"/>
  <c r="H178" i="1" s="1"/>
  <c r="H171" i="1"/>
  <c r="H175" i="1" s="1"/>
  <c r="H149" i="1"/>
  <c r="H169" i="1" s="1"/>
  <c r="H128" i="1"/>
  <c r="H133" i="1" s="1"/>
  <c r="H191" i="1" l="1"/>
  <c r="H272" i="1"/>
  <c r="H101" i="1"/>
  <c r="H107" i="1" s="1"/>
  <c r="H92" i="1"/>
  <c r="H95" i="1" s="1"/>
  <c r="H97" i="1"/>
  <c r="H99" i="1" s="1"/>
  <c r="H109" i="1" l="1"/>
  <c r="H110" i="1" s="1"/>
  <c r="H111" i="1" s="1"/>
  <c r="H273" i="1" s="1"/>
</calcChain>
</file>

<file path=xl/sharedStrings.xml><?xml version="1.0" encoding="utf-8"?>
<sst xmlns="http://schemas.openxmlformats.org/spreadsheetml/2006/main" count="710" uniqueCount="201">
  <si>
    <t>PLANILHA ORÇAMENTÁRIA</t>
  </si>
  <si>
    <t>BDI</t>
  </si>
  <si>
    <t>DESCRIÇÃO</t>
  </si>
  <si>
    <t>UNID</t>
  </si>
  <si>
    <t>QUANT</t>
  </si>
  <si>
    <t>VALOR UNITÁRIO</t>
  </si>
  <si>
    <t>VALOR TOTAL</t>
  </si>
  <si>
    <t>T</t>
  </si>
  <si>
    <t>TAB.</t>
  </si>
  <si>
    <t>TOMADOR:  PREFEITURA MUNICIPAL DE ITIRAPUÃ/SP</t>
  </si>
  <si>
    <t xml:space="preserve">TOTAL DO ITEM </t>
  </si>
  <si>
    <t>VALOR UNITÁRIO COM BDI</t>
  </si>
  <si>
    <t>SINAPI</t>
  </si>
  <si>
    <t>M</t>
  </si>
  <si>
    <t>TOTAL DO ITEM</t>
  </si>
  <si>
    <t>UN.</t>
  </si>
  <si>
    <t>PINTURA</t>
  </si>
  <si>
    <t>SERVIÇOS INICIAIS</t>
  </si>
  <si>
    <t>APLICAÇÃO MANUAL DE FUNDO SELADOR ACRÍLICO EM PAREDES EXTERNAS DE CASA S. AF_06/2014</t>
  </si>
  <si>
    <t>APLICAÇÃO MANUAL DE PINTURA COM TINTA LÁTEX ACRÍLICA EM TETO, DUAS DEMÃOS. AF_06/2014</t>
  </si>
  <si>
    <t>PINTURA COM TINTA ALQUÍDICA DE FUNDO E ACABAMENTO (ESMALTE SINTÉTICO GRAFITE) APLICADA A ROLO OU PINCEL SOBRE PERFIL METÁLICO EXECUTADO EM FÁBRICA (POR DEMÃO). AF_01/2020</t>
  </si>
  <si>
    <t xml:space="preserve">                                                                                            ESTADO DE SÃO PAULO
                                                                                            C.N.P.J MF45.317.955/0001-05</t>
  </si>
  <si>
    <t>MASSA ÚNICA, PARA RECEBIMENTO DE PINTURA, EM ARGAMASSA TRAÇO 1:2:8, PREPARO MECÂNICO COM BETONEIRA 400L, APLICADA MANUALMENTE EM FACES INTERNAS DE PAREDES, ESPESSURA DE 20MM, COM EXECUÇÃO DE TALISCAS. AF_06/2014</t>
  </si>
  <si>
    <t>CHAPISCO APLICADO EM ALVENARIAS E ESTRUTURAS DE CONCRETO INTERNAS, COM COLHER DE PEDREIRO. ARGAMASSA TRAÇO 1:3 COM PREPARO EM BETONEIRA 400L. AF_06/2014</t>
  </si>
  <si>
    <t>UN</t>
  </si>
  <si>
    <t>CÓDIGO</t>
  </si>
  <si>
    <t>INSTALAÇÕES ELÉTRICAS</t>
  </si>
  <si>
    <t>SERVIÇOS FINAIS</t>
  </si>
  <si>
    <t>SINAP</t>
  </si>
  <si>
    <t>LIMPEZA DE SUPERFÍCIE COM JATO DE ALTA PRESSÃO. AF_04/2019</t>
  </si>
  <si>
    <t>REMOÇÃO DE TELHAS, DE FIBROCIMENTO, METÁLICA E CERÂMICA, DE FORMA MANUAL, SEM REAPROVEITAMENTO. AF_12/2017</t>
  </si>
  <si>
    <t>M²</t>
  </si>
  <si>
    <t>CALHA EM CHAPA DE AÇO GALVANIZADO NÚMERO 24, DESENVOLVIMENTO DE 50 CM, INCLUSO TRANSPORTE VERTICAL. AF_07/2019</t>
  </si>
  <si>
    <t>RUFO EM CHAPA DE AÇO GALVANIZADO NÚMERO 24, CORTE DE 25 CM, INCLUSO TRANSPORTE VERTICAL. AF_07/2019</t>
  </si>
  <si>
    <t>ENDEREÇO: RUA DOZITO MALVAR RIBAS, 5000.</t>
  </si>
  <si>
    <t>(1) SINAPI (09/2021)</t>
  </si>
  <si>
    <r>
      <t>M</t>
    </r>
    <r>
      <rPr>
        <b/>
        <sz val="9"/>
        <rFont val="Calibri"/>
        <family val="2"/>
        <scheme val="minor"/>
      </rPr>
      <t>²</t>
    </r>
  </si>
  <si>
    <t>BANCADA DE MÁRMORE BRANCO POLIDO, DE 0,50 X 0,60 M, PARA LAVATÓRIO - FORNECIMENTO E INSTALAÇÃO. AF_01/2020</t>
  </si>
  <si>
    <t>CUBA DE EMBUTIR OVAL EM LOUÇA BRANCA, 35 X 50CM OU EQUIVALENTE - FORNECIMENTO E INSTALAÇÃO. AF_01/2020</t>
  </si>
  <si>
    <t>TORNEIRA CROMADA DE MESA, 1/2 OU 3/4, PARA LAVATÓRIO, PADRÃO MÉDIO - FORNECIMENTO E INSTALAÇÃO. AF_01/2020</t>
  </si>
  <si>
    <t>INSTALAÇÕES HIDRÁULICAS E SANITÁRIOS</t>
  </si>
  <si>
    <t>SABONETEIRA PLASTICA TIPO DISPENSER PARA SABONETE LIQUIDO COM RESERVATORIO 800 A 1500 ML, INCLUSO FIXAÇÃO. AF_01/2020</t>
  </si>
  <si>
    <t>PAPELEIRA DE PAREDE EM METAL CROMADO SEM TAMPA, INCLUSO FIXAÇÃO. AF_01/2020</t>
  </si>
  <si>
    <t>PUXADOR PARA PCD, FIXADO NA PORTA - FORNECIMENTO E INSTALAÇÃO. AF_01/2020</t>
  </si>
  <si>
    <t>BARRA DE APOIO RETA, EM ALUMINIO, COMPRIMENTO 80 CM, FIXADA NA PAREDE - FORNECIMENTO E INSTALAÇÃO. AF_01/2020</t>
  </si>
  <si>
    <t>ALVENARIA E ESTRUTURA</t>
  </si>
  <si>
    <t>PILAR METÁLICO PERFIL LAMINADO/SOLDADO EM AÇO ESTRUTURAL, COM CONEXÕES PARAFUSADAS, INCLUSOS MÃO DE OBRA, TRANSPORTE E IÇAMENTO UTILIZANDO GUINDASTE - FORNECIMENTO E INSTALAÇÃO. AF_01/2020_P</t>
  </si>
  <si>
    <t>KG</t>
  </si>
  <si>
    <t>M³</t>
  </si>
  <si>
    <t>REMOÇÃO DE LOUÇAS, DE FORMA MANUAL, SEM REAPROVEITAMENTO. AF_12/2017</t>
  </si>
  <si>
    <t>REMOÇÃO DE PORTAS, DE FORMA MANUAL, SEM REAPROVEITAMENTO. AF_12/2017</t>
  </si>
  <si>
    <t>DEMOLIÇÃO DE REVESTIMENTO CERÂMICO, DE FORMA MANUAL, SEM REAPROVEITAMENTO. AF_12/2017</t>
  </si>
  <si>
    <t>TELHADO, FORRO E LAJE</t>
  </si>
  <si>
    <t>ALVENARIA DE VEDAÇÃO DE BLOCOS VAZADOS DE CONCRETO DE 14X19X39CM (ESPESSURA 14CM) DE PAREDES COM ÁREA LÍQUIDA MAIOR OU IGUAL A 6M² SEM VÃOSE ARGAMASSA DE ASSENTAMENTO COM PREPARO EM BETONEIRA. AF_06/2014 - CONSTRUÇÃO DO ALMOXARIFADO, ARQUIVO E WCS.</t>
  </si>
  <si>
    <t>JOELHO 90 GRAUS, PVC, SOLDÁVEL, DN 40MM, INSTALADO EM PRUMADA DE ÁGUA- FORNECIMENTO E INSTALAÇÃO. AF_12/2014</t>
  </si>
  <si>
    <t>TUBO PVC, SERIE NORMAL, ESGOTO PREDIAL, DN 100 MM, FORNECIDO E INSTALADO EM RAMAL DE DESCARGA OU RAMAL DE ESGOTO SANITÁRIO. AF_12/2014</t>
  </si>
  <si>
    <t>TUBO PVC, SERIE NORMAL, ESGOTO PREDIAL, DN 40 MM, FORNECIDO E INSTALADO EM RAMAL DE DESCARGA OU RAMAL DE ESGOTO SANITÁRIO. AF_12/2014</t>
  </si>
  <si>
    <t>JOELHO 90 GRAUS, PVC, SOLDÁVEL, DN 25MM, INSTALADO EM PRUMADA DE ÁGUA- FORNECIMENTO E INSTALAÇÃO. AF_12/2014</t>
  </si>
  <si>
    <t>JOELHO 90 GRAUS COM BUCHA DE LATÃO, PVC, SOLDÁVEL, DN 25 MM, X 3/4 INSTALADO EM RESERVAÇÃO DE ÁGUA DE EDIFICAÇÃO QUE POSSUA RESERVATÓRIO DE FIBRA/FIBROCIMENTO FORNECIMENTO E INSTALAÇÃO. AF_06/2016</t>
  </si>
  <si>
    <t>LUVA, PVC, SOLDÁVEL, DN 25MM, INSTALADO EM RAMAL OU SUB-RAMAL DE ÁGUA- FORNECIMENTO E INSTALAÇÃO. AF_12/2014</t>
  </si>
  <si>
    <t>TUBO, PVC, SOLDÁVEL, DN 25MM, INSTALADO EM PRUMADA DE ÁGUA - FORNECIMENTO E INSTALAÇÃO. AF_12/2014</t>
  </si>
  <si>
    <t>JOELHO 45 GRAUS, PPR, DN 40 MM, CLASSE PN 25, INSTALADO EM PRUMADA ÁGUA FORNECIMENTO E INSTALAÇÃO . AF_06/2015</t>
  </si>
  <si>
    <t>LUVA DE REDUÇÃO, PVC, SOLDÁVEL, DN 25MM X 20MM, INSTALADO EM RAMAL OU SUB-RAMAL DE ÁGUA - FORNECIMENTO E INSTALAÇÃO. AF_12/2014</t>
  </si>
  <si>
    <t>VASO SANITARIO SIFONADO CONVENCIONAL COM LOUÇA BRANCA, INCLUSO CONJUNTO DE LIGAÇÃO PARA BACIA SANITÁRIA AJUSTÁVEL - FORNECIMENTO E INSTALAÇÃO. AF_10/2016</t>
  </si>
  <si>
    <t>ASSENTO SANITÁRIO CONVENCIONAL - FORNECIMENTO E INSTALACAO. AF_01/2020</t>
  </si>
  <si>
    <t>CAIXA D´ÁGUA EM POLIETILENO, 500 LITROS - FORNECIMENTO E INSTALAÇÃO. AF_06/2021</t>
  </si>
  <si>
    <t>KIT DE PORTA-PRONTA DE MADEIRA EM ACABAMENTO MELAMÍNICO BRANCO, FOLHA LEVE OU MÉDIA, E BATENTE METÁLICO, 70X210CM, FIXAÇÃO COM ARGAMASSA - FORNECIMENTO E INSTALAÇÃO. AF_12/2019</t>
  </si>
  <si>
    <t>JANELA DE AÇO TIPO BASCULANTE PARA VIDROS, COM BATENTE, FERRAGENS E PINTURA ANTICORROSIVA. EXCLUSIVE VIDROS, ACABAMENTO, ALIZAR E CONTRAMARCO. FORNECIMENTO E INSTALAÇÃO. AF_12/2019</t>
  </si>
  <si>
    <t>REVESTIMENTO CERÂMICO PARA PISO COM PLACAS TIPO PORCELANATO DE DIMENSÕES 60X60 CM APLICADA EM AMBIENTES DE ÁREA MAIOR QUE 10 M². AF_06/2014</t>
  </si>
  <si>
    <t>REVESTIMENTO CERÂMICO PARA PAREDES INTERNAS COM PLACAS TIPO ESMALTADA EXTRA DE DIMENSÕES 20X20 CM APLICADAS EM AMBIENTES DE ÁREA MAIOR QUE 5 M² A MEIA ALTURA DAS PAREDES. AF_06/2014 - BANHEIROS (1,60 M)</t>
  </si>
  <si>
    <t>LAJE PRÉ-MOLDADA UNIDIRECIONAL, BIAPOIADA, PARA FORRO, ENCHIMENTO EM CERÂMICA, VIGOTA CONVENCIONAL, ALTURA TOTAL DA LAJE (ENCHIMENTO+CAPA) = (8+3). AF_11/2020 - ALMOXARIFADO E ARQUIVO MORTO E BANHEIROS</t>
  </si>
  <si>
    <t>APLICAÇÃO MANUAL DE PINTURA COM TINTA LÁTEX ACRÍLICA EM PAREDES EXTERNAS, DUAS DEMÃOS. AF_06/2014</t>
  </si>
  <si>
    <t>APLICAÇÃO MANUAL DE PINTURA COM TINTA LÁTEX ACRÍLICA EM PAREDES INTERNAS, DUAS DEMÃOS. AF_06/2014</t>
  </si>
  <si>
    <t>DEMOLIÇÃO DE ALVENARIA PARA QUALQUER TIPO DE BLOCO, DE FORMA MECANIZADA, SEM REAPROVEITAMENTO. AF_12/2017 - MURO (PARTE DA RAMPA)</t>
  </si>
  <si>
    <t>TELHAMENTO COM TELHA DE AÇO/ALUMÍNIO E = 0,5 MM, COM ATÉ 2 ÁGUAS, INCLUSO IÇAMENTO. AF_07/2019</t>
  </si>
  <si>
    <t>74209/001</t>
  </si>
  <si>
    <t>PLACA DE OBRA EM CHAPA DE ACO GALVANIZADO</t>
  </si>
  <si>
    <t>REGISTRO DE GAVETA BRUTO, LATÃO, ROSCÁVEL, 1/2", COM ACABAMENTO E CANOPLA CROMADOS. FORNECIDO E INSTALADO EM RAMAL DE ÁGUA. AF_12/2014</t>
  </si>
  <si>
    <t>SIFÃO DO TIPO GARRAFA EM METAL CROMADO 1 X 1.1/2 - FORNECIMENTO E INSTALAÇÃO. AF_01/2020</t>
  </si>
  <si>
    <t>ENGATE FLEXÍVEL EM INOX, 1/2 X 40CM - FORNECIMENTO E INSTALAÇÃO. AF_01/2020</t>
  </si>
  <si>
    <t>VÁLVULA EM METAL CROMADO TIPO AMERICANA 3.1/2 X 1.1/2 PARA PIA - FORNECIMENTO E INSTALAÇÃO. AF_01/2020</t>
  </si>
  <si>
    <t>VÁLVULA DE DESCARGA METÁLICA, BASE 1 1/2", ACABAMENTO METALICO CROMADO - FORNECIMENTO E INSTALAÇÃO. AF_08/2021</t>
  </si>
  <si>
    <t>DEMOLIÇÃO DE ARGAMASSAS, DE FORMA MANUAL, SEM REAPROVEITAMENTO. AF_12/2017 (NAS PAREDES INTERNAS E EXTERNAS SEM REVESTIMENTO CERAMICO E LOCAIS COM INFILTRAÇÃO)</t>
  </si>
  <si>
    <t>PINTURA DE PISO COM TINTA ACRÍLICA, APLICAÇÃO MANUAL, 3 DEMÃOS, INCLUSO FUNDO PREPARADOR. AF_05/2021</t>
  </si>
  <si>
    <t xml:space="preserve">CORTINA PVC PARA COZINHA </t>
  </si>
  <si>
    <t>CAMARA DE RESFRIAMENTO E CONGELAMENTO</t>
  </si>
  <si>
    <t>ESQUADRIAS METÁLICAS E PORTAS</t>
  </si>
  <si>
    <t>-</t>
  </si>
  <si>
    <t>CABO DE COBRE FLEXÍVEL ISOLADO, 16 MM², ANTI-CHAMA 0,6/1,0 KV, PARA CIRCUITOS TERMINAIS - FORNECIMENTO E INSTALAÇÃO. AF_12/2015 (NEUTRO NÚ QUADRUPLÉX)</t>
  </si>
  <si>
    <t>CABO DE COBRE FLEXÍVEL ISOLADO, 6 MM², ANTI-CHAMA 450/750 V, PARA CIRCUITOS TERMINAIS - FORNECIMENTO E INSTALAÇÃO. AF_12/2015 (PRETO)</t>
  </si>
  <si>
    <t>CABO DE COBRE FLEXÍVEL ISOLADO, 6 MM², ANTI-CHAMA 450/750 V, PARA CIRCUITOS TERMINAIS - FORNECIMENTO E INSTALAÇÃO. AF_12/2015 (AZUL)</t>
  </si>
  <si>
    <t>CABO DE COBRE FLEXÍVEL ISOLADO, 2,5 MM², ANTI-CHAMA 450/750 V, PARA CIRCUITOS TERMINAIS - FORNECIMENTO E INSTALAÇÃO. AF_12/2015  (PRETO)</t>
  </si>
  <si>
    <t>CABO DE COBRE FLEXÍVEL ISOLADO, 2,5 MM², ANTI-CHAMA 450/750 V, PARA CIRCUITOS TERMINAIS - FORNECIMENTO E INSTALAÇÃO. AF_12/2015  (AZUL)</t>
  </si>
  <si>
    <t>CABO DE COBRE FLEXÍVEL ISOLADO, 1,5 MM², ANTI-CHAMA 450/750 V, PARA CIRCUITOS TERMINAIS - FORNECIMENTO E INSTALAÇÃO. AF_12/2015 (BRANCO)</t>
  </si>
  <si>
    <t>INTERRUPTOR SIMPLES (1 MÓDULO) COM 1 TOMADA DE EMBUTIR 2P+T 10 A, INCLUINDO SUPORTE E PLACA - FORNECIMENTO E INSTALAÇÃO. AF_12/2015</t>
  </si>
  <si>
    <t>TOMADA MÉDIA DE EMBUTIR (1 MÓDULO), 2P+T 10 A, INCLUINDO SUPORTE E PLACA - FORNECIMENTO E INSTALAÇÃO. AF_12/2015</t>
  </si>
  <si>
    <t>QUADRO DE DISTRIBUIÇÃO DE ENERGIA EM CHAPA DE AÇO GALVANIZADO, DE EMBUTIR, COM BARRAMENTO TRIFÁSICO, PARA 24 DISJUNTORES DIN 100A - FORNECIMENTO E INSTALAÇÃO. AF_10/2020</t>
  </si>
  <si>
    <t>DISJUNTOR TRIPOLAR TIPO NEMA, CORRENTE NOMINAL DE 60 ATÉ 100A - FORNECIMENTO E INSTALAÇÃO. AF_10/2020 (100A)</t>
  </si>
  <si>
    <t>DISJUNTOR TRIPOLAR TIPO NEMA, CORRENTE NOMINAL DE 10 ATÉ 50A - FORNECIMENTO E INSTALAÇÃO. AF_10/2020 (50A)</t>
  </si>
  <si>
    <t>DISJUNTOR BIPOLAR TIPO NEMA, CORRENTE NOMINAL DE 10 ATÉ 50A - FORNECIMENTO E INSTALAÇÃO. AF_10/2020 (40A)</t>
  </si>
  <si>
    <t>DISJUNTOR MONOPOLAR TIPO NEMA, CORRENTE NOMINAL DE 10 ATÉ 30A - FORNECIMENTO E INSTALAÇÃO. AF_10/2020 (25A)</t>
  </si>
  <si>
    <t>DISJUNTOR MONOPOLAR TIPO NEMA, CORRENTE NOMINAL DE 10 ATÉ 30A - FORNECIMENTO E INSTALAÇÃO. AF_10/2020 (16A)</t>
  </si>
  <si>
    <t>ELETRODUTO FLEXÍVEL CORRUGADO, PVC, DN 25 MM (3/4"), PARA CIRCUITOS TERMINAIS, INSTALADO EM FORRO - FORNECIMENTO E INSTALAÇÃO. AF_12/2015</t>
  </si>
  <si>
    <t>QUADRO DE DISTRIBUIÇÃO DE ENERGIA EM PVC, DE EMBUTIR, SEM BARRAMENTO, PARA 6 DISJUNTORES - FORNECIMENTO E INSTALAÇÃO. AF_10/2020</t>
  </si>
  <si>
    <t>EM ANEXO</t>
  </si>
  <si>
    <t>Kit Trifasico P/ 3 Relogios + Poste Padrão Bandeirantes 25mm</t>
  </si>
  <si>
    <t>REFLETOR HOLOFOTE LED 300W SMD IP66 A PROVA D'ÁGUA BRANCO FRIO 6000K</t>
  </si>
  <si>
    <t>Refletor Led 100w Smd Prova D´água Ip66 Holofote 6500k</t>
  </si>
  <si>
    <t>Luminaria Tubular Led Sobrepor Slim 36w 6500k 120cm Calha</t>
  </si>
  <si>
    <t>Luminária Linear Led 20w Sobrepor 60cm 6000k Tubular Calha</t>
  </si>
  <si>
    <t>Tomada Industrial 3P + T 32A 220V 9h IP66/67/69 Scame Azul</t>
  </si>
  <si>
    <t>GARAGEM/MANUTENÇÃO</t>
  </si>
  <si>
    <t>IMPERMEABILIZAÇÃO DE SUPERFÍCIE COM ARGAMASSA POLIMÉRICA / MEMBRANA ACRÍLICA, 3 DEMÃOS. AF_06/2018 - PAREDES INTERNAS E EXTERNAS COM ALTURA DE 1,00 CM</t>
  </si>
  <si>
    <t>REVESTIMENTO</t>
  </si>
  <si>
    <t>PINTURA TINTA DE ACABAMENTO (PIGMENTADA) ESMALTE SINTÉTICO FOSCO EM MADEIRA, 1 DEMÃO. AF_01/2021</t>
  </si>
  <si>
    <t>TOTAL DA OBRA/ GARAGEM E MANUTENÇÃO</t>
  </si>
  <si>
    <t>IMPERMEABILIZAÇÃO DE SUPERFÍCIE COM ARGAMASSA POLIMÉRICA / MEMBRANA ACRÍLICA, 3 DEMÃOS. AF_06/2018 (BALDRAME)</t>
  </si>
  <si>
    <t>REVESTIMENTO E PISO</t>
  </si>
  <si>
    <t>PISO CIMENTADO, TRAÇO 1:3 (CIMENTO E AREIA), ACABAMENTO RÚSTICO, ESPESSURA 4,0 CM, PREPARO MECÂNICO DA ARGAMASSA. AF_09/2020</t>
  </si>
  <si>
    <t>RODAPÉ CERÂMICO DE 10CM DE ALTURA COM PLACAS TIPO ESMALTADA EXTRA DE DIMENSÕES 60X60CM. AF_06/2014</t>
  </si>
  <si>
    <t>REVESTIMENTO CERÂMICO PARA PISO COM PLACAS TIPO ESMALTADA EXTRA DE DIMENSÕES 35X35 CM APLICADA EM AMBIENTES DE ÁREA MAIOR QUE 10 M2. AF_06/2014 -PISO INDUSTRIAL DA COZINHA PRINCIPAL E CAMARA FRIA</t>
  </si>
  <si>
    <t>COZINHA PILOTO</t>
  </si>
  <si>
    <t>TOTAL DA OBRA/COZINHA PILOTO</t>
  </si>
  <si>
    <t>ALMOXARIFADO E ARQUIVO</t>
  </si>
  <si>
    <t>TOTAL DA OBRA/ ALMOXARIFADO E ARQUIVO</t>
  </si>
  <si>
    <t>TUBO PVC, SÉRIE R, ÁGUA PLUVIAL, DN 100 MM, FORNECIDO E INSTALADO EM RAMAL DE ENCAMINHAMENTO. AF_12/2014</t>
  </si>
  <si>
    <t>JOELHO 90 GRAUS, PVC, SERIE NORMAL, ESGOTO PREDIAL, DN 100 MM, JUNTA ELÁSTICA, FORNECIDO E INSTALADO EM RAMAL DE DESCARGA OU RAMAL DE ESGOTO
SANITÁRIO. AF_12/2014</t>
  </si>
  <si>
    <t>LUVA SIMPLES, PVC, SERIE NORMAL, ESGOTO PREDIAL, DN 100 MM, JUNTA ELÁSTICA, FORNECIDO E INSTALADO EM RAMAL DE DESCARGA OU RAMAL DE ESGOTO SA
NITÁRIO. AF_12/2014</t>
  </si>
  <si>
    <t>REVESTIMENTO CERÂMICO PARA PAREDES INTERNAS COM PLACAS TIPO ESMALTADA EXTRA DE DIMENSÕES 20X20 CM APLICADAS EM AMBIENTES DE ÁREA MAIOR QUE 5 M² A MEIA ALTURA DAS PAREDES. AF_06/2014 - PAREDES DA COZINHA (1,5 m)</t>
  </si>
  <si>
    <t>PORTA DE FERRO, DE ABRIR, TIPO GRADE COM CHAPA, COM GUARNIÇÕES. AF_12/2019</t>
  </si>
  <si>
    <t>TOTAL DA OBRA COMPLETA</t>
  </si>
  <si>
    <t xml:space="preserve">ALVENARIA DE VEDAÇÃO DE BLOCOS VAZADOS DE CONCRETO DE 14X19X39CM (ESPESSURA 14CM) DE PAREDES COM ÁREA LÍQUIDA MAIOR OU IGUAL A 6M² SEM VÃOSE ARGAMASSA DE ASSENTAMENTO COM PREPARO EM BETONEIRA. AF_06/2014 - </t>
  </si>
  <si>
    <t>VÁLVULA EM METAL CROMADO 1.1/2 X 1.1/2 PARA TANQUE OU LAVATÓRIO, COMOU SEM LADRÃO - FORNECIMENTO E INSTALAÇÃO. AF_01/2020</t>
  </si>
  <si>
    <t>ANEXO</t>
  </si>
  <si>
    <t>ARMAÇÃO DE PILAR OU VIGA OU LAJE DE UMA ESTRUTURA CONVENCIONAL DE CONCRETO ARMADO EM UMA EDIFICAÇÃO TÉRREA OU SOBRADO UTILIZANDO AÇO CA-50 DE 25,0 M
M - MONTAGEM. AF_12/2015</t>
  </si>
  <si>
    <t>REVOLVIMENTO E LIMPEZA MANUAL DE SOLO. AF_05/2018</t>
  </si>
  <si>
    <t>LOCACAO CONVENCIONAL DE OBRA, UTILIZANDO GABARITO DE TÁBUAS CORRIDAS PONTALETADAS A CADA 2,00M - 2 UTILIZAÇÕES. AF_10/2018</t>
  </si>
  <si>
    <t>JOELHO 90 GRAUS, PVC, SOLDÁVEL, DN 25MM, INSTALADO EM RAMAL OU SUB-RAMAL DE ÁGUA - FORNECIMENTO E INSTALAÇÃO. AF_12/2014</t>
  </si>
  <si>
    <t>TE, PVC, SOLDÁVEL, DN 25MM, INSTALADO EM RAMAL OU SUB-RAMAL DE ÁGUA -FORNECIMENTO E INSTALAÇÃO. AF_12/2014</t>
  </si>
  <si>
    <t>TORNEIRA CROMADA 1/2 OU 3/4 PARA TANQUE, PADRÃO MÉDIO - FORNECIMENTOE INSTALAÇÃO. AF_01/2020</t>
  </si>
  <si>
    <t>SOLEIRA EM GRANITO, LARGURA 15 CM, ESPESSURA 2,0 CM. AF_09/2020</t>
  </si>
  <si>
    <t>PORTA DE FERRO, DE CORRER, TIPO GRADE COM CHAPA, COM GUARNIÇÕES. AF_12/2019</t>
  </si>
  <si>
    <t>APLICAÇÃO MANUAL DE PINTURA COM TINTA LÁTEX ACRÍLICA EM PAREDES INTERNAS E EXTERNA, DUAS DEMÃOS. AF_06/2014</t>
  </si>
  <si>
    <t>INSTALAÇÃO DE VIDRO LISO INCOLOR, E = 5 MM, EM ESQUADRIA DE ALUMÍNIO OU PVC, FIXADO COM BAGUETE. AF_01/2021_P</t>
  </si>
  <si>
    <t>QUADRO DE DISTRIBUIÇÃO DE ENERGIA EM PVC, DE EMBUTIR, SEM BARRAMENTO, PARA 4 DISJUNTORES - FORNECIMENTO E INSTALAÇÃO. AF_10/2020</t>
  </si>
  <si>
    <t>DISJUNTOR BIPOLAR TIPO NEMA, CORRENTE NOMINAL DE 10 ATÉ 50A - FORNECIMENTO E INSTALAÇÃO. AF_10/2020 (32A)</t>
  </si>
  <si>
    <t>DISJUNTOR TRIPOLAR TIPO NEMA, CORRENTE NOMINAL DE 10 ATÉ 50A - FORNECIMENTO E INSTALAÇÃO. AF_10/2020 (32A)</t>
  </si>
  <si>
    <t xml:space="preserve"> TELHA EM POLICARBONATO</t>
  </si>
  <si>
    <t>CABO DE COBRE FLEXÍVEL ISOLADO, 4 MM², ANTI-CHAMA 450/750 V, PARA CIRCUITOS TERMINAIS - FORNECIMENTO E INSTALAÇÃO. AF_12/2015</t>
  </si>
  <si>
    <t>LÂMPADA COMPACTA DE LED 61 W, BASE E27 - FORNECIMENTO E INSTALAÇÃO. AF_02/2020</t>
  </si>
  <si>
    <t>POSTE MULTI-100 COMPLETO PADRÃO C-4</t>
  </si>
  <si>
    <t>TOMADA PARA TELEFONE RJ11 - FORNECIMENTO E INSTALAÇÃO. AF_11/2019</t>
  </si>
  <si>
    <t>Luminaria Tubular Led Sobrepor Slim 22w 6500k 120cm Calha</t>
  </si>
  <si>
    <t>FIO PARALELO 2X1mm</t>
  </si>
  <si>
    <t>VENTADOR DE PAREDE DE 60CM</t>
  </si>
  <si>
    <t>REMOÇÃO DE LOUÇAS, DE FORMA MANUAL, SEM REAPROVEITAMENTO. AF_12/2017   (Banheiros guarita e almoxarifado)</t>
  </si>
  <si>
    <t>REMOÇÃO DE PORTAS, DE FORMA MANUAL, SEM REAPROVEITAMENTO. AF_12/2017 (todas as portas do almoxarifado e estoque)</t>
  </si>
  <si>
    <t>DEMOLIÇÃO DE REVESTIMENTO CERÂMICO, DE FORMA MANUAL, SEM REAPROVEITAMENTO. AF_12/2017 (banheiro almoxarifado)</t>
  </si>
  <si>
    <t>DEMOLIÇÃO DE ALVENARIA PARA QUALQUER TIPO DE BLOCO, DE FORMA MECANIZADA, SEM REAPROVEITAMENTO. AF_12/2017 - (muro da garagem 3)</t>
  </si>
  <si>
    <t>REMOÇÃO DE TELHAS, DE FIBROCIMENTO, METÁLICA E CERÂMICA, DE FORMA MANUAL, SEM REAPROVEITAMENTO. AF_12/2017 ( do viva leite até a garagem 2)</t>
  </si>
  <si>
    <t>APLICAÇÃO MANUAL DE PINTURA COM TINTA LÁTEX ACRÍLICA EM PAREDES (INTERNAS), DUAS DEMÃOS. AF_06/2014</t>
  </si>
  <si>
    <t>APLICAÇÃO MANUAL DE PINTURA COM TINTA LÁTEX ACRÍLICA EM PAREDES (EXTERNAS), DUAS DEMÃOS. AF_06/2014</t>
  </si>
  <si>
    <t>SIFÃO DO TIPO FLEXÍVEL EM PVC 1 X 1.1/2 - FORNECIMENTO E INSTALAÇÃO.AF_01/2020</t>
  </si>
  <si>
    <t>37.24.042</t>
  </si>
  <si>
    <t>CDHU 183</t>
  </si>
  <si>
    <t>Dispositivo de proteção contra surto, 1 polo, suportabilidade &lt;= 4 kV, Un até 240V/415V, Iimp = 60 kA, curva de ensaio 10/350µs - classe 1</t>
  </si>
  <si>
    <t>Haste de aterramento de 5/8'' x 3 m</t>
  </si>
  <si>
    <t>42.05.210</t>
  </si>
  <si>
    <t>Conector olhal cabo/haste de 5/8´</t>
  </si>
  <si>
    <t>42.05.160</t>
  </si>
  <si>
    <t>CDHU 185</t>
  </si>
  <si>
    <t>Sistema de barramento blindado de 100 a 2500 A, trifásico, barra de cobre</t>
  </si>
  <si>
    <t>CDHU 187</t>
  </si>
  <si>
    <t>AxM</t>
  </si>
  <si>
    <t>37.16.071</t>
  </si>
  <si>
    <t>EMPREENDIMENTO: REFORMA DO PÁTIO/ OFICINA/ GARAGEM/ALMOXARIFADO E COZINHA PILOTO DA PREFEITURA MUNICIPAL</t>
  </si>
  <si>
    <t>JANELA DE ALUMÍNIO DE CORRER COM 2 FOLHAS PARA VIDROS, COM VIDROS, BATENTE, ACABAMENTO COM ACETATO OU BRILHANTE E FERRAGENS. EXCLUSIVE ALIZA
R E CONTRAMARCO. FORNECIMENTO E INSTALAÇÃO. AF_12/2019</t>
  </si>
  <si>
    <t>EXECUÇÃO DE PASSEIO (CALÇADA) OU PISO DE CONCRETO COM CONCRETO MOLDADO M2 IN LOCO, USINADO, ACABAMENTO CONVENCIONAL, ESPESSURA 12 CM, ARMADO. AF_07/2016</t>
  </si>
  <si>
    <t>FABRICAÇÃO E INSTALAÇÃO DE TESOURA INTEIRA EM AÇO, VÃO DE 12 M, PARA TELHA CERÂMICA OU DE CONCRETO, INCLUSO IÇAMENTO. AF_12/2015</t>
  </si>
  <si>
    <t>TELHAMENTO COM TELHA METÁLICA TERMOACÚSTICA E = 30 MM, COM ATÉ 2 ÁGUAS, INCLUSO IÇAMENTO. AF_07/2019</t>
  </si>
  <si>
    <t xml:space="preserve">RODAPÉ CERÂMICO DE 10CM DE ALTURA COM PLACAS TIPO ESMALTADA EXTRA DE DIMENSÕES 60X60CM. AF_06/2014 </t>
  </si>
  <si>
    <t>MONTAGEM E DESMONTAGEM DE FÔRMA DE PILARES RETANGULARES E ESTRUTURAS SIMILARES, PÉ-DIREITO SIMPLES, EM CHAPA DE MADEIRA COMPENSADA RESINADA,6 UTILIZAÇÕES. AF_09/2020</t>
  </si>
  <si>
    <t>CONCRETAGEM DE PILARES, FCK = 25 MPA, COM USO DE BALDES EM EDIFICAÇÃOCOM SEÇÃO MÉDIA DE PILARES MENOR OU IGUAL A 0,25 M² - LANÇAMENTO, ADE
NSAMENTO E ACABAMENTO. AF_12/2015</t>
  </si>
  <si>
    <t>ESTACA BROCA DE CONCRETO, DIÂMETRO DE 20CM, ESCAVAÇÃO MANUAL COM TRADO CONCHA, COM ARMADURA DE ARRANQUE. AF_05/2020</t>
  </si>
  <si>
    <t>ARMAÇÃO DE BLOCO, VIGA BALDRAME OU SAPATA UTILIZANDO AÇO CA-50 DE 8 MM- MONTAGEM. AF_06/2017</t>
  </si>
  <si>
    <t>CONCRETAGEM DE BLOCOS DE COROAMENTO E VIGAS BALDRAMES, FCK 30 MPA, COMUSO DE BOMBA LANÇAMENTO, ADENSAMENTO E ACABAMENTO. AF_06/2017</t>
  </si>
  <si>
    <t>ARMAÇÃO DE PILAR OU VIGA DE UMA ESTRUTURA CONVENCIONAL DE CONCRETO ARMADO EM UMA EDIFICAÇÃO TÉRREA OU SOBRADO UTILIZANDO AÇO CA-60 DE 5,0 MM- MONTAGEM. AF_12/2015 (pilares da varanda)</t>
  </si>
  <si>
    <t>PERFIL U, 10X4X0,15CM, 2,0MM</t>
  </si>
  <si>
    <t>RESPONSÁVEL LEGAL</t>
  </si>
  <si>
    <t>Nome: Fabiano Amorim</t>
  </si>
  <si>
    <t>Nome: Gerson Luiz Alves</t>
  </si>
  <si>
    <t>Prefeito Municipal</t>
  </si>
  <si>
    <t>CAU: A-27286-8</t>
  </si>
  <si>
    <t>RG: 21.189.116</t>
  </si>
  <si>
    <t>Assinatura:</t>
  </si>
  <si>
    <t>Secretário M. de Engenharia e Obras</t>
  </si>
  <si>
    <t>RESPONSÁVEIS TÉCNICOS</t>
  </si>
  <si>
    <t>Engenheiro Civil</t>
  </si>
  <si>
    <t>CREA: 0400245940</t>
  </si>
  <si>
    <t>Nome: Odair Dalseco de Oliveira</t>
  </si>
  <si>
    <t>Itirapuã, 08 de dezembro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</si>
</sst>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[$R$-416]\ * #,##0.00_-;\-[$R$-416]\ * #,##0.00_-;_-[$R$-416]\ 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3" tint="-0.249977111117893"/>
      <name val="Calibri"/>
      <family val="2"/>
      <scheme val="minor"/>
    </font>
    <font>
      <b/>
      <u/>
      <sz val="12"/>
      <color theme="3" tint="-0.249977111117893"/>
      <name val="Times New Roman"/>
      <family val="1"/>
    </font>
    <font>
      <sz val="12"/>
      <color theme="3" tint="-0.249977111117893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8"/>
      <name val="Times New Roman"/>
      <family val="1"/>
    </font>
    <font>
      <sz val="12"/>
      <name val="Calibri"/>
      <family val="2"/>
      <scheme val="minor"/>
    </font>
    <font>
      <b/>
      <sz val="12"/>
      <color rgb="FFFF0000"/>
      <name val="Arial"/>
      <family val="2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2C363A"/>
      <name val="Courier New"/>
      <family val="3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67F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3">
    <xf numFmtId="0" fontId="0" fillId="0" borderId="0" xfId="0"/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4" borderId="0" xfId="0" applyFont="1" applyFill="1" applyAlignment="1">
      <alignment vertical="center" wrapText="1"/>
    </xf>
    <xf numFmtId="0" fontId="10" fillId="4" borderId="0" xfId="0" applyFont="1" applyFill="1" applyBorder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6" fillId="4" borderId="0" xfId="0" applyFont="1" applyFill="1" applyBorder="1" applyAlignment="1">
      <alignment vertical="center" wrapText="1"/>
    </xf>
    <xf numFmtId="0" fontId="7" fillId="4" borderId="0" xfId="0" applyFont="1" applyFill="1" applyAlignment="1">
      <alignment vertical="center"/>
    </xf>
    <xf numFmtId="44" fontId="6" fillId="0" borderId="0" xfId="0" applyNumberFormat="1" applyFont="1" applyFill="1" applyAlignment="1">
      <alignment vertical="center" wrapText="1"/>
    </xf>
    <xf numFmtId="44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8" fillId="0" borderId="8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14" fillId="0" borderId="0" xfId="0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44" fontId="9" fillId="4" borderId="1" xfId="1" applyFont="1" applyFill="1" applyBorder="1" applyAlignment="1">
      <alignment horizontal="right" vertical="center" wrapText="1"/>
    </xf>
    <xf numFmtId="44" fontId="9" fillId="4" borderId="3" xfId="1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44" fontId="9" fillId="4" borderId="1" xfId="1" applyFont="1" applyFill="1" applyBorder="1" applyAlignment="1">
      <alignment horizontal="center" vertical="center" wrapText="1"/>
    </xf>
    <xf numFmtId="44" fontId="9" fillId="4" borderId="1" xfId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4" fontId="9" fillId="0" borderId="1" xfId="1" applyFont="1" applyFill="1" applyBorder="1" applyAlignment="1">
      <alignment horizontal="left" vertical="center" wrapText="1"/>
    </xf>
    <xf numFmtId="44" fontId="9" fillId="0" borderId="1" xfId="0" applyNumberFormat="1" applyFont="1" applyFill="1" applyBorder="1" applyAlignment="1">
      <alignment horizontal="left" vertical="center" wrapText="1"/>
    </xf>
    <xf numFmtId="44" fontId="9" fillId="0" borderId="3" xfId="1" applyFont="1" applyFill="1" applyBorder="1" applyAlignment="1">
      <alignment horizontal="right" vertical="center" wrapText="1"/>
    </xf>
    <xf numFmtId="0" fontId="9" fillId="4" borderId="12" xfId="0" applyFont="1" applyFill="1" applyBorder="1" applyAlignment="1">
      <alignment horizontal="center" vertical="center"/>
    </xf>
    <xf numFmtId="44" fontId="9" fillId="0" borderId="1" xfId="1" applyFont="1" applyFill="1" applyBorder="1" applyAlignment="1">
      <alignment horizontal="center" vertical="center"/>
    </xf>
    <xf numFmtId="44" fontId="9" fillId="0" borderId="1" xfId="1" applyFont="1" applyFill="1" applyBorder="1" applyAlignment="1">
      <alignment horizontal="right" vertical="center" wrapText="1"/>
    </xf>
    <xf numFmtId="44" fontId="9" fillId="0" borderId="1" xfId="1" applyFont="1" applyFill="1" applyBorder="1" applyAlignment="1">
      <alignment horizontal="left" vertical="center"/>
    </xf>
    <xf numFmtId="0" fontId="15" fillId="3" borderId="41" xfId="0" applyFont="1" applyFill="1" applyBorder="1" applyAlignment="1">
      <alignment horizontal="center" vertical="center"/>
    </xf>
    <xf numFmtId="44" fontId="9" fillId="3" borderId="42" xfId="1" applyFont="1" applyFill="1" applyBorder="1" applyAlignment="1">
      <alignment horizontal="right" vertical="center" wrapText="1"/>
    </xf>
    <xf numFmtId="0" fontId="15" fillId="3" borderId="32" xfId="0" applyFont="1" applyFill="1" applyBorder="1" applyAlignment="1">
      <alignment horizontal="center" vertical="center"/>
    </xf>
    <xf numFmtId="44" fontId="9" fillId="3" borderId="5" xfId="1" applyFont="1" applyFill="1" applyBorder="1" applyAlignment="1">
      <alignment horizontal="right" vertical="center" wrapText="1"/>
    </xf>
    <xf numFmtId="44" fontId="9" fillId="3" borderId="22" xfId="1" applyFont="1" applyFill="1" applyBorder="1" applyAlignment="1">
      <alignment horizontal="right" vertical="center" wrapText="1"/>
    </xf>
    <xf numFmtId="44" fontId="9" fillId="3" borderId="0" xfId="1" applyFont="1" applyFill="1" applyBorder="1" applyAlignment="1">
      <alignment horizontal="right" vertical="center" wrapText="1"/>
    </xf>
    <xf numFmtId="0" fontId="17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44" fontId="17" fillId="0" borderId="1" xfId="1" applyFont="1" applyFill="1" applyBorder="1" applyAlignment="1">
      <alignment horizontal="center" vertical="center" wrapText="1"/>
    </xf>
    <xf numFmtId="44" fontId="17" fillId="0" borderId="3" xfId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left" vertical="center"/>
    </xf>
    <xf numFmtId="0" fontId="9" fillId="0" borderId="31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4" borderId="3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left" vertical="center" wrapText="1"/>
    </xf>
    <xf numFmtId="0" fontId="15" fillId="3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4" fontId="9" fillId="0" borderId="1" xfId="1" applyFont="1" applyFill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44" fontId="9" fillId="0" borderId="1" xfId="0" applyNumberFormat="1" applyFont="1" applyBorder="1" applyAlignment="1">
      <alignment horizontal="left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0" fontId="17" fillId="4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9" fillId="0" borderId="0" xfId="0" applyFont="1"/>
    <xf numFmtId="0" fontId="17" fillId="0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4" fontId="9" fillId="4" borderId="1" xfId="1" applyFont="1" applyFill="1" applyBorder="1" applyAlignment="1">
      <alignment horizontal="left" vertical="center" wrapText="1"/>
    </xf>
    <xf numFmtId="44" fontId="9" fillId="4" borderId="1" xfId="0" applyNumberFormat="1" applyFont="1" applyFill="1" applyBorder="1" applyAlignment="1">
      <alignment horizontal="left" vertical="center" wrapText="1"/>
    </xf>
    <xf numFmtId="0" fontId="15" fillId="3" borderId="28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4" fontId="9" fillId="4" borderId="1" xfId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right" vertical="center"/>
    </xf>
    <xf numFmtId="0" fontId="17" fillId="4" borderId="1" xfId="0" applyFont="1" applyFill="1" applyBorder="1" applyAlignment="1">
      <alignment horizontal="right" vertical="center"/>
    </xf>
    <xf numFmtId="0" fontId="18" fillId="4" borderId="1" xfId="0" applyFont="1" applyFill="1" applyBorder="1" applyAlignment="1">
      <alignment horizontal="center" vertical="center" wrapText="1"/>
    </xf>
    <xf numFmtId="44" fontId="17" fillId="4" borderId="1" xfId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wrapText="1"/>
    </xf>
    <xf numFmtId="0" fontId="17" fillId="0" borderId="1" xfId="0" applyFont="1" applyBorder="1"/>
    <xf numFmtId="0" fontId="17" fillId="0" borderId="0" xfId="0" applyFont="1" applyAlignment="1">
      <alignment wrapText="1"/>
    </xf>
    <xf numFmtId="0" fontId="15" fillId="0" borderId="47" xfId="0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44" fontId="15" fillId="3" borderId="35" xfId="0" applyNumberFormat="1" applyFont="1" applyFill="1" applyBorder="1" applyAlignment="1">
      <alignment vertical="center"/>
    </xf>
    <xf numFmtId="0" fontId="15" fillId="2" borderId="13" xfId="0" applyFont="1" applyFill="1" applyBorder="1" applyAlignment="1">
      <alignment horizontal="center" vertical="center" wrapText="1"/>
    </xf>
    <xf numFmtId="44" fontId="15" fillId="2" borderId="15" xfId="1" applyFont="1" applyFill="1" applyBorder="1" applyAlignment="1">
      <alignment horizontal="right" vertical="center" wrapText="1"/>
    </xf>
    <xf numFmtId="0" fontId="15" fillId="3" borderId="4" xfId="0" applyFont="1" applyFill="1" applyBorder="1" applyAlignment="1">
      <alignment horizontal="center" vertical="center" wrapText="1"/>
    </xf>
    <xf numFmtId="44" fontId="15" fillId="3" borderId="6" xfId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center" wrapText="1"/>
    </xf>
    <xf numFmtId="44" fontId="15" fillId="2" borderId="15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44" fontId="9" fillId="3" borderId="30" xfId="1" applyFont="1" applyFill="1" applyBorder="1" applyAlignment="1">
      <alignment vertical="center" wrapText="1"/>
    </xf>
    <xf numFmtId="44" fontId="9" fillId="3" borderId="33" xfId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5" fillId="0" borderId="49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2" fontId="9" fillId="0" borderId="49" xfId="0" applyNumberFormat="1" applyFont="1" applyFill="1" applyBorder="1" applyAlignment="1">
      <alignment horizontal="center" vertical="center"/>
    </xf>
    <xf numFmtId="44" fontId="9" fillId="0" borderId="49" xfId="1" applyFont="1" applyFill="1" applyBorder="1" applyAlignment="1">
      <alignment horizontal="center" vertical="center"/>
    </xf>
    <xf numFmtId="44" fontId="9" fillId="4" borderId="49" xfId="1" applyFont="1" applyFill="1" applyBorder="1" applyAlignment="1">
      <alignment horizontal="right" vertical="center" wrapText="1"/>
    </xf>
    <xf numFmtId="0" fontId="9" fillId="2" borderId="24" xfId="0" applyFont="1" applyFill="1" applyBorder="1" applyAlignment="1">
      <alignment horizontal="center" vertical="center"/>
    </xf>
    <xf numFmtId="0" fontId="15" fillId="2" borderId="43" xfId="0" applyFont="1" applyFill="1" applyBorder="1" applyAlignment="1">
      <alignment horizontal="center" vertical="center"/>
    </xf>
    <xf numFmtId="44" fontId="15" fillId="2" borderId="26" xfId="1" applyFont="1" applyFill="1" applyBorder="1" applyAlignment="1">
      <alignment horizontal="right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 wrapText="1"/>
    </xf>
    <xf numFmtId="44" fontId="15" fillId="2" borderId="37" xfId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165" fontId="15" fillId="2" borderId="3" xfId="1" applyNumberFormat="1" applyFont="1" applyFill="1" applyBorder="1" applyAlignment="1">
      <alignment vertical="center" wrapText="1"/>
    </xf>
    <xf numFmtId="164" fontId="15" fillId="6" borderId="21" xfId="1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center" vertical="center"/>
    </xf>
    <xf numFmtId="44" fontId="9" fillId="0" borderId="1" xfId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7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right" vertical="center"/>
    </xf>
    <xf numFmtId="165" fontId="17" fillId="4" borderId="1" xfId="1" applyNumberFormat="1" applyFont="1" applyFill="1" applyBorder="1" applyAlignment="1">
      <alignment horizontal="left" vertical="center"/>
    </xf>
    <xf numFmtId="2" fontId="17" fillId="4" borderId="1" xfId="0" applyNumberFormat="1" applyFont="1" applyFill="1" applyBorder="1" applyAlignment="1">
      <alignment horizontal="right" vertical="center"/>
    </xf>
    <xf numFmtId="165" fontId="17" fillId="0" borderId="1" xfId="1" applyNumberFormat="1" applyFont="1" applyFill="1" applyBorder="1" applyAlignment="1">
      <alignment horizontal="left" vertical="center"/>
    </xf>
    <xf numFmtId="164" fontId="15" fillId="7" borderId="21" xfId="1" applyNumberFormat="1" applyFont="1" applyFill="1" applyBorder="1" applyAlignment="1">
      <alignment horizontal="right" vertical="center" wrapText="1"/>
    </xf>
    <xf numFmtId="0" fontId="9" fillId="4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9" fontId="9" fillId="0" borderId="0" xfId="0" applyNumberFormat="1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5" fillId="7" borderId="10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0" fontId="15" fillId="7" borderId="2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left" vertical="center" wrapText="1"/>
    </xf>
    <xf numFmtId="0" fontId="15" fillId="3" borderId="23" xfId="0" applyFont="1" applyFill="1" applyBorder="1" applyAlignment="1">
      <alignment horizontal="left" vertical="center" wrapText="1"/>
    </xf>
    <xf numFmtId="0" fontId="15" fillId="3" borderId="46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left" vertical="center" wrapText="1"/>
    </xf>
    <xf numFmtId="0" fontId="15" fillId="2" borderId="18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15" fillId="3" borderId="29" xfId="0" applyFont="1" applyFill="1" applyBorder="1" applyAlignment="1">
      <alignment horizontal="left" vertical="center"/>
    </xf>
    <xf numFmtId="0" fontId="15" fillId="3" borderId="28" xfId="0" applyFont="1" applyFill="1" applyBorder="1" applyAlignment="1">
      <alignment horizontal="left" vertical="center"/>
    </xf>
    <xf numFmtId="0" fontId="15" fillId="3" borderId="28" xfId="0" applyFont="1" applyFill="1" applyBorder="1" applyAlignment="1">
      <alignment horizontal="left" vertical="center" wrapText="1"/>
    </xf>
    <xf numFmtId="0" fontId="15" fillId="2" borderId="44" xfId="0" applyFont="1" applyFill="1" applyBorder="1" applyAlignment="1">
      <alignment horizontal="left" vertical="center" wrapText="1"/>
    </xf>
    <xf numFmtId="0" fontId="15" fillId="2" borderId="45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3" borderId="30" xfId="0" applyFont="1" applyFill="1" applyBorder="1" applyAlignment="1">
      <alignment horizontal="left" vertical="center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4" fontId="15" fillId="3" borderId="19" xfId="0" applyNumberFormat="1" applyFont="1" applyFill="1" applyBorder="1" applyAlignment="1">
      <alignment horizontal="left" vertical="center" wrapText="1"/>
    </xf>
    <xf numFmtId="164" fontId="15" fillId="3" borderId="34" xfId="0" applyNumberFormat="1" applyFont="1" applyFill="1" applyBorder="1" applyAlignment="1">
      <alignment horizontal="left" vertical="center" wrapText="1"/>
    </xf>
    <xf numFmtId="164" fontId="15" fillId="3" borderId="40" xfId="0" applyNumberFormat="1" applyFont="1" applyFill="1" applyBorder="1" applyAlignment="1">
      <alignment horizontal="left" vertical="center" wrapText="1"/>
    </xf>
    <xf numFmtId="164" fontId="15" fillId="2" borderId="19" xfId="0" applyNumberFormat="1" applyFont="1" applyFill="1" applyBorder="1" applyAlignment="1">
      <alignment horizontal="left" vertical="center" wrapText="1"/>
    </xf>
    <xf numFmtId="164" fontId="15" fillId="2" borderId="34" xfId="0" applyNumberFormat="1" applyFont="1" applyFill="1" applyBorder="1" applyAlignment="1">
      <alignment horizontal="left" vertical="center" wrapText="1"/>
    </xf>
    <xf numFmtId="164" fontId="15" fillId="2" borderId="31" xfId="0" applyNumberFormat="1" applyFont="1" applyFill="1" applyBorder="1" applyAlignment="1">
      <alignment horizontal="left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6" borderId="27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left" vertical="center"/>
    </xf>
    <xf numFmtId="0" fontId="15" fillId="3" borderId="23" xfId="0" applyFont="1" applyFill="1" applyBorder="1" applyAlignment="1">
      <alignment horizontal="left" vertical="center"/>
    </xf>
    <xf numFmtId="0" fontId="15" fillId="2" borderId="38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15" fillId="2" borderId="3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left" vertical="center" wrapText="1"/>
    </xf>
    <xf numFmtId="0" fontId="17" fillId="0" borderId="50" xfId="0" applyFont="1" applyBorder="1" applyAlignment="1">
      <alignment horizontal="left" vertical="center"/>
    </xf>
    <xf numFmtId="0" fontId="17" fillId="0" borderId="51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44" fontId="21" fillId="0" borderId="50" xfId="1" applyFont="1" applyFill="1" applyBorder="1" applyAlignment="1">
      <alignment horizontal="right" vertical="center" wrapText="1"/>
    </xf>
    <xf numFmtId="44" fontId="21" fillId="0" borderId="9" xfId="1" applyFont="1" applyFill="1" applyBorder="1" applyAlignment="1">
      <alignment horizontal="right" vertical="center" wrapText="1"/>
    </xf>
    <xf numFmtId="44" fontId="21" fillId="0" borderId="51" xfId="1" applyFont="1" applyFill="1" applyBorder="1" applyAlignment="1">
      <alignment horizontal="right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52" xfId="0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4">
    <cellStyle name="Moeda" xfId="1" builtinId="4"/>
    <cellStyle name="Moeda 2" xfId="2"/>
    <cellStyle name="Normal" xfId="0" builtinId="0"/>
    <cellStyle name="Vírgula 2" xfId="3"/>
  </cellStyles>
  <dxfs count="0"/>
  <tableStyles count="0" defaultTableStyle="TableStyleMedium9" defaultPivotStyle="PivotStyleLight16"/>
  <colors>
    <mruColors>
      <color rgb="FFF26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9525</xdr:rowOff>
    </xdr:from>
    <xdr:to>
      <xdr:col>2</xdr:col>
      <xdr:colOff>2095500</xdr:colOff>
      <xdr:row>5</xdr:row>
      <xdr:rowOff>556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88D3D6E6-F3E5-4BFC-A160-414465459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9525"/>
          <a:ext cx="3419474" cy="9054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9"/>
  <sheetViews>
    <sheetView tabSelected="1" zoomScale="110" zoomScaleNormal="110" workbookViewId="0">
      <selection activeCell="J278" sqref="J278"/>
    </sheetView>
  </sheetViews>
  <sheetFormatPr defaultRowHeight="12" x14ac:dyDescent="0.25"/>
  <cols>
    <col min="1" max="1" width="12.28515625" style="20" customWidth="1"/>
    <col min="2" max="2" width="9.42578125" style="6" customWidth="1"/>
    <col min="3" max="3" width="44.85546875" style="8" customWidth="1"/>
    <col min="4" max="4" width="6" style="10" customWidth="1"/>
    <col min="5" max="5" width="11.28515625" style="20" customWidth="1"/>
    <col min="6" max="6" width="11.7109375" style="9" customWidth="1"/>
    <col min="7" max="7" width="13" style="9" customWidth="1"/>
    <col min="8" max="8" width="21.42578125" style="9" customWidth="1"/>
    <col min="9" max="9" width="8" style="5" customWidth="1"/>
    <col min="10" max="10" width="27.85546875" style="5" customWidth="1"/>
    <col min="11" max="16384" width="9.140625" style="5"/>
  </cols>
  <sheetData>
    <row r="1" spans="1:15" x14ac:dyDescent="0.25">
      <c r="A1" s="164" t="s">
        <v>21</v>
      </c>
      <c r="B1" s="165"/>
      <c r="C1" s="165"/>
      <c r="D1" s="165"/>
      <c r="E1" s="165"/>
      <c r="F1" s="165"/>
      <c r="G1" s="165"/>
      <c r="H1" s="166"/>
    </row>
    <row r="2" spans="1:15" x14ac:dyDescent="0.25">
      <c r="A2" s="167"/>
      <c r="B2" s="168"/>
      <c r="C2" s="168"/>
      <c r="D2" s="168"/>
      <c r="E2" s="168"/>
      <c r="F2" s="168"/>
      <c r="G2" s="168"/>
      <c r="H2" s="169"/>
    </row>
    <row r="3" spans="1:15" x14ac:dyDescent="0.25">
      <c r="A3" s="167"/>
      <c r="B3" s="168"/>
      <c r="C3" s="168"/>
      <c r="D3" s="168"/>
      <c r="E3" s="168"/>
      <c r="F3" s="168"/>
      <c r="G3" s="168"/>
      <c r="H3" s="169"/>
    </row>
    <row r="4" spans="1:15" x14ac:dyDescent="0.25">
      <c r="A4" s="167"/>
      <c r="B4" s="168"/>
      <c r="C4" s="168"/>
      <c r="D4" s="168"/>
      <c r="E4" s="168"/>
      <c r="F4" s="168"/>
      <c r="G4" s="168"/>
      <c r="H4" s="169"/>
    </row>
    <row r="5" spans="1:15" ht="24" customHeight="1" x14ac:dyDescent="0.25">
      <c r="A5" s="167"/>
      <c r="B5" s="168"/>
      <c r="C5" s="168"/>
      <c r="D5" s="168"/>
      <c r="E5" s="168"/>
      <c r="F5" s="168"/>
      <c r="G5" s="168"/>
      <c r="H5" s="169"/>
    </row>
    <row r="6" spans="1:15" s="7" customFormat="1" ht="15" customHeight="1" x14ac:dyDescent="0.25">
      <c r="A6" s="170" t="s">
        <v>0</v>
      </c>
      <c r="B6" s="171"/>
      <c r="C6" s="171"/>
      <c r="D6" s="171"/>
      <c r="E6" s="171"/>
      <c r="F6" s="171"/>
      <c r="G6" s="171"/>
      <c r="H6" s="172"/>
      <c r="I6" s="195"/>
      <c r="J6" s="195"/>
      <c r="K6" s="195"/>
      <c r="L6" s="195"/>
      <c r="M6" s="195"/>
      <c r="N6" s="195"/>
      <c r="O6" s="195"/>
    </row>
    <row r="7" spans="1:15" s="7" customFormat="1" ht="4.5" customHeight="1" x14ac:dyDescent="0.25">
      <c r="A7" s="170"/>
      <c r="B7" s="171"/>
      <c r="C7" s="171"/>
      <c r="D7" s="171"/>
      <c r="E7" s="171"/>
      <c r="F7" s="171"/>
      <c r="G7" s="171"/>
      <c r="H7" s="172"/>
      <c r="I7" s="195"/>
      <c r="J7" s="195"/>
      <c r="K7" s="195"/>
      <c r="L7" s="195"/>
      <c r="M7" s="195"/>
      <c r="N7" s="195"/>
      <c r="O7" s="195"/>
    </row>
    <row r="8" spans="1:15" ht="15.75" customHeight="1" x14ac:dyDescent="0.25">
      <c r="A8" s="179" t="s">
        <v>9</v>
      </c>
      <c r="B8" s="180"/>
      <c r="C8" s="180"/>
      <c r="D8" s="180"/>
      <c r="E8" s="180"/>
      <c r="F8" s="180"/>
      <c r="G8" s="180"/>
      <c r="H8" s="181"/>
      <c r="I8" s="195"/>
      <c r="J8" s="195"/>
      <c r="K8" s="195"/>
      <c r="L8" s="195"/>
      <c r="M8" s="195"/>
      <c r="N8" s="195"/>
      <c r="O8" s="195"/>
    </row>
    <row r="9" spans="1:15" s="4" customFormat="1" ht="15.75" x14ac:dyDescent="0.25">
      <c r="A9" s="182" t="s">
        <v>175</v>
      </c>
      <c r="B9" s="183"/>
      <c r="C9" s="183"/>
      <c r="D9" s="183"/>
      <c r="E9" s="183"/>
      <c r="F9" s="183"/>
      <c r="G9" s="183"/>
      <c r="H9" s="184"/>
      <c r="I9" s="195"/>
      <c r="J9" s="195"/>
      <c r="K9" s="195"/>
      <c r="L9" s="195"/>
      <c r="M9" s="195"/>
      <c r="N9" s="195"/>
      <c r="O9" s="195"/>
    </row>
    <row r="10" spans="1:15" s="4" customFormat="1" ht="15.75" x14ac:dyDescent="0.25">
      <c r="A10" s="182" t="s">
        <v>34</v>
      </c>
      <c r="B10" s="183"/>
      <c r="C10" s="183"/>
      <c r="D10" s="183"/>
      <c r="E10" s="183"/>
      <c r="F10" s="183"/>
      <c r="G10" s="183"/>
      <c r="H10" s="184"/>
      <c r="I10" s="195"/>
      <c r="J10" s="195"/>
      <c r="K10" s="195"/>
      <c r="L10" s="195"/>
      <c r="M10" s="195"/>
      <c r="N10" s="195"/>
      <c r="O10" s="195"/>
    </row>
    <row r="11" spans="1:15" s="4" customFormat="1" ht="15" customHeight="1" x14ac:dyDescent="0.25">
      <c r="A11" s="22"/>
      <c r="B11" s="23"/>
      <c r="C11" s="24"/>
      <c r="D11" s="23"/>
      <c r="E11" s="23"/>
      <c r="F11" s="25"/>
      <c r="G11" s="25"/>
      <c r="H11" s="21"/>
      <c r="I11" s="195"/>
      <c r="J11" s="195"/>
      <c r="K11" s="195"/>
      <c r="L11" s="195"/>
      <c r="M11" s="195"/>
      <c r="N11" s="195"/>
      <c r="O11" s="195"/>
    </row>
    <row r="12" spans="1:15" s="4" customFormat="1" ht="13.5" thickBot="1" x14ac:dyDescent="0.3">
      <c r="A12" s="104" t="s">
        <v>8</v>
      </c>
      <c r="B12" s="156" t="s">
        <v>35</v>
      </c>
      <c r="C12" s="156"/>
      <c r="D12" s="105"/>
      <c r="E12" s="157" t="s">
        <v>1</v>
      </c>
      <c r="F12" s="158">
        <v>0.1</v>
      </c>
      <c r="G12" s="158"/>
      <c r="H12" s="159"/>
      <c r="I12" s="195"/>
      <c r="J12" s="195"/>
      <c r="K12" s="195"/>
      <c r="L12" s="195"/>
      <c r="M12" s="195"/>
      <c r="N12" s="195"/>
      <c r="O12" s="195"/>
    </row>
    <row r="13" spans="1:15" s="1" customFormat="1" ht="36.75" customHeight="1" thickBot="1" x14ac:dyDescent="0.3">
      <c r="A13" s="114" t="s">
        <v>25</v>
      </c>
      <c r="B13" s="115" t="s">
        <v>7</v>
      </c>
      <c r="C13" s="115" t="s">
        <v>2</v>
      </c>
      <c r="D13" s="115" t="s">
        <v>3</v>
      </c>
      <c r="E13" s="115" t="s">
        <v>4</v>
      </c>
      <c r="F13" s="116" t="s">
        <v>5</v>
      </c>
      <c r="G13" s="116" t="s">
        <v>11</v>
      </c>
      <c r="H13" s="117" t="s">
        <v>6</v>
      </c>
      <c r="I13" s="195"/>
      <c r="J13" s="195"/>
      <c r="K13" s="195"/>
      <c r="L13" s="195"/>
      <c r="M13" s="195"/>
      <c r="N13" s="195"/>
      <c r="O13" s="195"/>
    </row>
    <row r="14" spans="1:15" s="1" customFormat="1" ht="25.5" customHeight="1" thickBot="1" x14ac:dyDescent="0.3">
      <c r="A14" s="192" t="s">
        <v>111</v>
      </c>
      <c r="B14" s="193"/>
      <c r="C14" s="193"/>
      <c r="D14" s="193"/>
      <c r="E14" s="193"/>
      <c r="F14" s="193"/>
      <c r="G14" s="193"/>
      <c r="H14" s="194"/>
      <c r="I14" s="195"/>
      <c r="J14" s="195"/>
      <c r="K14" s="195"/>
      <c r="L14" s="195"/>
      <c r="M14" s="195"/>
      <c r="N14" s="195"/>
      <c r="O14" s="195"/>
    </row>
    <row r="15" spans="1:15" s="11" customFormat="1" x14ac:dyDescent="0.25">
      <c r="A15" s="50">
        <v>1</v>
      </c>
      <c r="B15" s="185" t="s">
        <v>17</v>
      </c>
      <c r="C15" s="186"/>
      <c r="D15" s="186"/>
      <c r="E15" s="186"/>
      <c r="F15" s="186"/>
      <c r="G15" s="103"/>
      <c r="H15" s="118"/>
      <c r="I15" s="195"/>
      <c r="J15" s="195"/>
      <c r="K15" s="195"/>
      <c r="L15" s="195"/>
      <c r="M15" s="195"/>
      <c r="N15" s="195"/>
      <c r="O15" s="195"/>
    </row>
    <row r="16" spans="1:15" s="11" customFormat="1" x14ac:dyDescent="0.25">
      <c r="A16" s="89" t="s">
        <v>75</v>
      </c>
      <c r="B16" s="29" t="s">
        <v>12</v>
      </c>
      <c r="C16" s="63" t="s">
        <v>76</v>
      </c>
      <c r="D16" s="31" t="s">
        <v>31</v>
      </c>
      <c r="E16" s="74">
        <v>1</v>
      </c>
      <c r="F16" s="32">
        <v>407.18</v>
      </c>
      <c r="G16" s="32">
        <f>F16*1.1</f>
        <v>447.89800000000002</v>
      </c>
      <c r="H16" s="33">
        <f>E16*G16</f>
        <v>447.89800000000002</v>
      </c>
      <c r="I16" s="195"/>
      <c r="J16" s="195"/>
      <c r="K16" s="195"/>
      <c r="L16" s="195"/>
      <c r="M16" s="195"/>
      <c r="N16" s="195"/>
      <c r="O16" s="195"/>
    </row>
    <row r="17" spans="1:15" s="11" customFormat="1" ht="48" x14ac:dyDescent="0.25">
      <c r="A17" s="34">
        <v>97631</v>
      </c>
      <c r="B17" s="29" t="s">
        <v>12</v>
      </c>
      <c r="C17" s="27" t="s">
        <v>82</v>
      </c>
      <c r="D17" s="31" t="s">
        <v>31</v>
      </c>
      <c r="E17" s="71">
        <v>700</v>
      </c>
      <c r="F17" s="32">
        <v>3.12</v>
      </c>
      <c r="G17" s="32">
        <f t="shared" ref="G17:G22" si="0">F17*1.1</f>
        <v>3.4320000000000004</v>
      </c>
      <c r="H17" s="33">
        <f t="shared" ref="H17:H22" si="1">E17*G17</f>
        <v>2402.4</v>
      </c>
      <c r="I17" s="195"/>
      <c r="J17" s="195"/>
      <c r="K17" s="195"/>
      <c r="L17" s="195"/>
      <c r="M17" s="195"/>
      <c r="N17" s="195"/>
      <c r="O17" s="195"/>
    </row>
    <row r="18" spans="1:15" s="11" customFormat="1" ht="36" x14ac:dyDescent="0.25">
      <c r="A18" s="34">
        <v>97663</v>
      </c>
      <c r="B18" s="29" t="s">
        <v>12</v>
      </c>
      <c r="C18" s="27" t="s">
        <v>155</v>
      </c>
      <c r="D18" s="31" t="s">
        <v>24</v>
      </c>
      <c r="E18" s="75">
        <v>6</v>
      </c>
      <c r="F18" s="32">
        <v>11.71</v>
      </c>
      <c r="G18" s="32">
        <f t="shared" si="0"/>
        <v>12.881000000000002</v>
      </c>
      <c r="H18" s="33">
        <f t="shared" si="1"/>
        <v>77.286000000000016</v>
      </c>
      <c r="I18" s="62"/>
      <c r="J18" s="62"/>
      <c r="K18" s="62"/>
      <c r="L18" s="62"/>
      <c r="M18" s="62"/>
      <c r="N18" s="62"/>
      <c r="O18" s="62"/>
    </row>
    <row r="19" spans="1:15" s="11" customFormat="1" ht="36" x14ac:dyDescent="0.25">
      <c r="A19" s="34">
        <v>97644</v>
      </c>
      <c r="B19" s="29" t="s">
        <v>12</v>
      </c>
      <c r="C19" s="27" t="s">
        <v>156</v>
      </c>
      <c r="D19" s="31" t="s">
        <v>31</v>
      </c>
      <c r="E19" s="75">
        <v>6</v>
      </c>
      <c r="F19" s="32">
        <v>8.6199999999999992</v>
      </c>
      <c r="G19" s="32">
        <f t="shared" si="0"/>
        <v>9.4819999999999993</v>
      </c>
      <c r="H19" s="33">
        <f t="shared" si="1"/>
        <v>56.891999999999996</v>
      </c>
      <c r="I19" s="62"/>
      <c r="J19" s="62"/>
      <c r="K19" s="62"/>
      <c r="L19" s="62"/>
      <c r="M19" s="62"/>
      <c r="N19" s="62"/>
      <c r="O19" s="62"/>
    </row>
    <row r="20" spans="1:15" s="11" customFormat="1" ht="36" x14ac:dyDescent="0.25">
      <c r="A20" s="34">
        <v>97633</v>
      </c>
      <c r="B20" s="29" t="s">
        <v>12</v>
      </c>
      <c r="C20" s="27" t="s">
        <v>157</v>
      </c>
      <c r="D20" s="31" t="s">
        <v>31</v>
      </c>
      <c r="E20" s="71">
        <v>4</v>
      </c>
      <c r="F20" s="32">
        <v>21.33</v>
      </c>
      <c r="G20" s="32">
        <f t="shared" si="0"/>
        <v>23.463000000000001</v>
      </c>
      <c r="H20" s="33">
        <f t="shared" si="1"/>
        <v>93.852000000000004</v>
      </c>
      <c r="I20" s="62"/>
      <c r="J20" s="62"/>
      <c r="K20" s="62"/>
      <c r="L20" s="62"/>
      <c r="M20" s="62"/>
      <c r="N20" s="62"/>
      <c r="O20" s="62"/>
    </row>
    <row r="21" spans="1:15" s="11" customFormat="1" ht="36" x14ac:dyDescent="0.25">
      <c r="A21" s="34">
        <v>97625</v>
      </c>
      <c r="B21" s="29" t="s">
        <v>12</v>
      </c>
      <c r="C21" s="27" t="s">
        <v>158</v>
      </c>
      <c r="D21" s="31" t="s">
        <v>48</v>
      </c>
      <c r="E21" s="71">
        <v>19</v>
      </c>
      <c r="F21" s="32">
        <v>48.33</v>
      </c>
      <c r="G21" s="32">
        <f t="shared" si="0"/>
        <v>53.163000000000004</v>
      </c>
      <c r="H21" s="33">
        <f t="shared" si="1"/>
        <v>1010.0970000000001</v>
      </c>
      <c r="I21" s="62"/>
      <c r="J21" s="62"/>
      <c r="K21" s="62"/>
      <c r="L21" s="62"/>
      <c r="M21" s="62"/>
      <c r="N21" s="62"/>
      <c r="O21" s="62"/>
    </row>
    <row r="22" spans="1:15" s="13" customFormat="1" ht="48" x14ac:dyDescent="0.25">
      <c r="A22" s="34">
        <v>97647</v>
      </c>
      <c r="B22" s="29" t="s">
        <v>12</v>
      </c>
      <c r="C22" s="30" t="s">
        <v>159</v>
      </c>
      <c r="D22" s="31" t="s">
        <v>31</v>
      </c>
      <c r="E22" s="72">
        <v>700</v>
      </c>
      <c r="F22" s="32">
        <v>3.23</v>
      </c>
      <c r="G22" s="32">
        <f t="shared" si="0"/>
        <v>3.5530000000000004</v>
      </c>
      <c r="H22" s="33">
        <f t="shared" si="1"/>
        <v>2487.1000000000004</v>
      </c>
      <c r="J22" s="14"/>
      <c r="K22" s="14"/>
      <c r="L22" s="14"/>
    </row>
    <row r="23" spans="1:15" s="15" customFormat="1" ht="12.75" thickBot="1" x14ac:dyDescent="0.3">
      <c r="A23" s="119"/>
      <c r="B23" s="176" t="s">
        <v>10</v>
      </c>
      <c r="C23" s="177"/>
      <c r="D23" s="177"/>
      <c r="E23" s="177"/>
      <c r="F23" s="177"/>
      <c r="G23" s="178"/>
      <c r="H23" s="120">
        <f>SUM(H16:H22)</f>
        <v>6575.5250000000005</v>
      </c>
      <c r="J23" s="16"/>
      <c r="K23" s="16"/>
      <c r="L23" s="16"/>
    </row>
    <row r="24" spans="1:15" s="15" customFormat="1" x14ac:dyDescent="0.25">
      <c r="A24" s="121">
        <v>2</v>
      </c>
      <c r="B24" s="187" t="s">
        <v>45</v>
      </c>
      <c r="C24" s="187"/>
      <c r="D24" s="187"/>
      <c r="E24" s="187"/>
      <c r="F24" s="187"/>
      <c r="G24" s="187"/>
      <c r="H24" s="122"/>
      <c r="J24" s="16"/>
      <c r="K24" s="16"/>
      <c r="L24" s="16"/>
    </row>
    <row r="25" spans="1:15" s="13" customFormat="1" ht="60" x14ac:dyDescent="0.25">
      <c r="A25" s="34">
        <v>87455</v>
      </c>
      <c r="B25" s="29" t="s">
        <v>12</v>
      </c>
      <c r="C25" s="27" t="s">
        <v>131</v>
      </c>
      <c r="D25" s="31" t="s">
        <v>31</v>
      </c>
      <c r="E25" s="74">
        <v>250</v>
      </c>
      <c r="F25" s="38">
        <v>74.37</v>
      </c>
      <c r="G25" s="37">
        <f>F25*1.1</f>
        <v>81.807000000000016</v>
      </c>
      <c r="H25" s="33">
        <f>E25*G25</f>
        <v>20451.750000000004</v>
      </c>
      <c r="J25" s="14"/>
      <c r="K25" s="14"/>
      <c r="L25" s="14"/>
    </row>
    <row r="26" spans="1:15" s="13" customFormat="1" ht="48" x14ac:dyDescent="0.25">
      <c r="A26" s="36">
        <v>87879</v>
      </c>
      <c r="B26" s="29" t="s">
        <v>12</v>
      </c>
      <c r="C26" s="27" t="s">
        <v>23</v>
      </c>
      <c r="D26" s="31" t="s">
        <v>31</v>
      </c>
      <c r="E26" s="74">
        <v>1100</v>
      </c>
      <c r="F26" s="37">
        <v>3.57</v>
      </c>
      <c r="G26" s="37">
        <f t="shared" ref="G26:G29" si="2">F26*1.1</f>
        <v>3.927</v>
      </c>
      <c r="H26" s="33">
        <f t="shared" ref="H26:H29" si="3">E26*G26</f>
        <v>4319.7</v>
      </c>
      <c r="J26" s="14"/>
      <c r="K26" s="14"/>
      <c r="L26" s="14"/>
    </row>
    <row r="27" spans="1:15" s="13" customFormat="1" ht="60" x14ac:dyDescent="0.25">
      <c r="A27" s="34">
        <v>87529</v>
      </c>
      <c r="B27" s="29" t="s">
        <v>12</v>
      </c>
      <c r="C27" s="27" t="s">
        <v>22</v>
      </c>
      <c r="D27" s="31" t="s">
        <v>31</v>
      </c>
      <c r="E27" s="74">
        <v>1100</v>
      </c>
      <c r="F27" s="38">
        <v>29.74</v>
      </c>
      <c r="G27" s="37">
        <f t="shared" si="2"/>
        <v>32.713999999999999</v>
      </c>
      <c r="H27" s="33">
        <f t="shared" si="3"/>
        <v>35985.4</v>
      </c>
      <c r="J27" s="14"/>
      <c r="K27" s="14"/>
      <c r="L27" s="14"/>
    </row>
    <row r="28" spans="1:15" s="13" customFormat="1" ht="48" x14ac:dyDescent="0.25">
      <c r="A28" s="34">
        <v>98555</v>
      </c>
      <c r="B28" s="29" t="s">
        <v>12</v>
      </c>
      <c r="C28" s="27" t="s">
        <v>112</v>
      </c>
      <c r="D28" s="31" t="s">
        <v>31</v>
      </c>
      <c r="E28" s="74">
        <v>166</v>
      </c>
      <c r="F28" s="38">
        <v>25.29</v>
      </c>
      <c r="G28" s="37">
        <f t="shared" si="2"/>
        <v>27.819000000000003</v>
      </c>
      <c r="H28" s="33">
        <f t="shared" si="3"/>
        <v>4617.9540000000006</v>
      </c>
      <c r="J28" s="14"/>
      <c r="K28" s="14"/>
      <c r="L28" s="14"/>
    </row>
    <row r="29" spans="1:15" s="15" customFormat="1" ht="64.5" customHeight="1" x14ac:dyDescent="0.25">
      <c r="A29" s="39">
        <v>100765</v>
      </c>
      <c r="B29" s="40" t="s">
        <v>12</v>
      </c>
      <c r="C29" s="30" t="s">
        <v>46</v>
      </c>
      <c r="D29" s="81" t="s">
        <v>47</v>
      </c>
      <c r="E29" s="72">
        <v>1850</v>
      </c>
      <c r="F29" s="82">
        <v>17.399999999999999</v>
      </c>
      <c r="G29" s="37">
        <f t="shared" si="2"/>
        <v>19.14</v>
      </c>
      <c r="H29" s="33">
        <f t="shared" si="3"/>
        <v>35409</v>
      </c>
      <c r="I29" s="11"/>
      <c r="J29" s="12"/>
      <c r="K29" s="16"/>
      <c r="L29" s="16"/>
    </row>
    <row r="30" spans="1:15" s="11" customFormat="1" ht="15" customHeight="1" thickBot="1" x14ac:dyDescent="0.3">
      <c r="A30" s="123"/>
      <c r="B30" s="190" t="s">
        <v>14</v>
      </c>
      <c r="C30" s="190"/>
      <c r="D30" s="190"/>
      <c r="E30" s="190"/>
      <c r="F30" s="190"/>
      <c r="G30" s="190"/>
      <c r="H30" s="124">
        <f>SUM(H25:H29)</f>
        <v>100783.804</v>
      </c>
      <c r="J30" s="26"/>
      <c r="K30" s="210"/>
      <c r="L30" s="210"/>
    </row>
    <row r="31" spans="1:15" s="3" customFormat="1" ht="15.75" x14ac:dyDescent="0.25">
      <c r="A31" s="50">
        <v>3</v>
      </c>
      <c r="B31" s="185" t="s">
        <v>52</v>
      </c>
      <c r="C31" s="186"/>
      <c r="D31" s="186"/>
      <c r="E31" s="186"/>
      <c r="F31" s="186"/>
      <c r="G31" s="103"/>
      <c r="H31" s="118"/>
      <c r="J31" s="26"/>
      <c r="K31" s="210"/>
      <c r="L31" s="210"/>
    </row>
    <row r="32" spans="1:15" s="17" customFormat="1" ht="24" x14ac:dyDescent="0.25">
      <c r="A32" s="34">
        <v>94213</v>
      </c>
      <c r="B32" s="29" t="s">
        <v>12</v>
      </c>
      <c r="C32" s="27" t="s">
        <v>74</v>
      </c>
      <c r="D32" s="31" t="s">
        <v>31</v>
      </c>
      <c r="E32" s="75">
        <v>1178</v>
      </c>
      <c r="F32" s="125">
        <v>94.28</v>
      </c>
      <c r="G32" s="37">
        <f>F32*1.1</f>
        <v>103.70800000000001</v>
      </c>
      <c r="H32" s="33">
        <f>E32*G32</f>
        <v>122168.02400000002</v>
      </c>
    </row>
    <row r="33" spans="1:12" s="17" customFormat="1" ht="60" x14ac:dyDescent="0.25">
      <c r="A33" s="34">
        <v>101964</v>
      </c>
      <c r="B33" s="29" t="s">
        <v>12</v>
      </c>
      <c r="C33" s="27" t="s">
        <v>70</v>
      </c>
      <c r="D33" s="31" t="s">
        <v>31</v>
      </c>
      <c r="E33" s="75">
        <v>14.55</v>
      </c>
      <c r="F33" s="125">
        <v>160.81</v>
      </c>
      <c r="G33" s="37">
        <f t="shared" ref="G33:G36" si="4">F33*1.1</f>
        <v>176.89100000000002</v>
      </c>
      <c r="H33" s="33">
        <f t="shared" ref="H33:H36" si="5">E33*G33</f>
        <v>2573.7640500000002</v>
      </c>
    </row>
    <row r="34" spans="1:12" s="17" customFormat="1" ht="54.75" customHeight="1" x14ac:dyDescent="0.25">
      <c r="A34" s="34">
        <v>92600</v>
      </c>
      <c r="B34" s="29" t="s">
        <v>12</v>
      </c>
      <c r="C34" s="27" t="s">
        <v>178</v>
      </c>
      <c r="D34" s="31" t="s">
        <v>15</v>
      </c>
      <c r="E34" s="75">
        <v>6</v>
      </c>
      <c r="F34" s="125">
        <v>2628.43</v>
      </c>
      <c r="G34" s="37">
        <f t="shared" si="4"/>
        <v>2891.2730000000001</v>
      </c>
      <c r="H34" s="33">
        <f t="shared" si="5"/>
        <v>17347.637999999999</v>
      </c>
    </row>
    <row r="35" spans="1:12" s="17" customFormat="1" ht="36" x14ac:dyDescent="0.25">
      <c r="A35" s="34">
        <v>94228</v>
      </c>
      <c r="B35" s="29" t="s">
        <v>12</v>
      </c>
      <c r="C35" s="27" t="s">
        <v>32</v>
      </c>
      <c r="D35" s="126" t="s">
        <v>13</v>
      </c>
      <c r="E35" s="75">
        <v>18.5</v>
      </c>
      <c r="F35" s="125">
        <v>109.36</v>
      </c>
      <c r="G35" s="37">
        <f t="shared" si="4"/>
        <v>120.29600000000001</v>
      </c>
      <c r="H35" s="33">
        <f t="shared" si="5"/>
        <v>2225.4760000000001</v>
      </c>
    </row>
    <row r="36" spans="1:12" s="17" customFormat="1" ht="36" x14ac:dyDescent="0.25">
      <c r="A36" s="34">
        <v>94231</v>
      </c>
      <c r="B36" s="29" t="s">
        <v>12</v>
      </c>
      <c r="C36" s="27" t="s">
        <v>33</v>
      </c>
      <c r="D36" s="126" t="s">
        <v>13</v>
      </c>
      <c r="E36" s="75">
        <v>126.3</v>
      </c>
      <c r="F36" s="125">
        <v>63.99</v>
      </c>
      <c r="G36" s="37">
        <f t="shared" si="4"/>
        <v>70.38900000000001</v>
      </c>
      <c r="H36" s="33">
        <f t="shared" si="5"/>
        <v>8890.1307000000015</v>
      </c>
    </row>
    <row r="37" spans="1:12" s="11" customFormat="1" ht="15" customHeight="1" thickBot="1" x14ac:dyDescent="0.3">
      <c r="A37" s="119"/>
      <c r="B37" s="176" t="s">
        <v>10</v>
      </c>
      <c r="C37" s="177"/>
      <c r="D37" s="177"/>
      <c r="E37" s="177"/>
      <c r="F37" s="177"/>
      <c r="G37" s="178"/>
      <c r="H37" s="120">
        <f>SUM(H32:H36)</f>
        <v>153205.03275000001</v>
      </c>
      <c r="J37" s="12"/>
      <c r="K37" s="12"/>
      <c r="L37" s="12"/>
    </row>
    <row r="38" spans="1:12" s="11" customFormat="1" x14ac:dyDescent="0.25">
      <c r="A38" s="50">
        <v>4</v>
      </c>
      <c r="B38" s="185" t="s">
        <v>26</v>
      </c>
      <c r="C38" s="186"/>
      <c r="D38" s="186"/>
      <c r="E38" s="186"/>
      <c r="F38" s="191"/>
      <c r="G38" s="127"/>
      <c r="H38" s="128"/>
      <c r="J38" s="12"/>
      <c r="K38" s="12"/>
      <c r="L38" s="12"/>
    </row>
    <row r="39" spans="1:12" s="11" customFormat="1" ht="36" x14ac:dyDescent="0.25">
      <c r="A39" s="34">
        <v>91935</v>
      </c>
      <c r="B39" s="29" t="s">
        <v>12</v>
      </c>
      <c r="C39" s="27" t="s">
        <v>88</v>
      </c>
      <c r="D39" s="31" t="s">
        <v>13</v>
      </c>
      <c r="E39" s="73">
        <v>150</v>
      </c>
      <c r="F39" s="106">
        <v>22.96</v>
      </c>
      <c r="G39" s="32">
        <f>F39*1.1</f>
        <v>25.256000000000004</v>
      </c>
      <c r="H39" s="33">
        <f>E39*G39</f>
        <v>3788.4000000000005</v>
      </c>
      <c r="J39" s="12"/>
      <c r="K39" s="12"/>
      <c r="L39" s="12"/>
    </row>
    <row r="40" spans="1:12" s="11" customFormat="1" ht="36" x14ac:dyDescent="0.25">
      <c r="A40" s="44">
        <v>91930</v>
      </c>
      <c r="B40" s="29" t="s">
        <v>12</v>
      </c>
      <c r="C40" s="27" t="s">
        <v>89</v>
      </c>
      <c r="D40" s="31" t="s">
        <v>13</v>
      </c>
      <c r="E40" s="73">
        <v>300</v>
      </c>
      <c r="F40" s="106">
        <v>8.56</v>
      </c>
      <c r="G40" s="32">
        <f t="shared" ref="G40:G61" si="6">F40*1.1</f>
        <v>9.4160000000000021</v>
      </c>
      <c r="H40" s="33">
        <f t="shared" ref="H40:H61" si="7">E40*G40</f>
        <v>2824.8000000000006</v>
      </c>
      <c r="J40" s="12"/>
      <c r="K40" s="12"/>
      <c r="L40" s="12"/>
    </row>
    <row r="41" spans="1:12" s="11" customFormat="1" ht="36" x14ac:dyDescent="0.25">
      <c r="A41" s="34">
        <v>91926</v>
      </c>
      <c r="B41" s="29" t="s">
        <v>12</v>
      </c>
      <c r="C41" s="27" t="s">
        <v>92</v>
      </c>
      <c r="D41" s="31" t="s">
        <v>13</v>
      </c>
      <c r="E41" s="74">
        <v>450</v>
      </c>
      <c r="F41" s="106">
        <v>3.83</v>
      </c>
      <c r="G41" s="32">
        <f t="shared" si="6"/>
        <v>4.2130000000000001</v>
      </c>
      <c r="H41" s="33">
        <f t="shared" si="7"/>
        <v>1895.8500000000001</v>
      </c>
      <c r="J41" s="12"/>
      <c r="K41" s="12"/>
      <c r="L41" s="12"/>
    </row>
    <row r="42" spans="1:12" s="11" customFormat="1" ht="36" x14ac:dyDescent="0.25">
      <c r="A42" s="34">
        <v>91928</v>
      </c>
      <c r="B42" s="29" t="s">
        <v>12</v>
      </c>
      <c r="C42" s="27" t="s">
        <v>148</v>
      </c>
      <c r="D42" s="31" t="s">
        <v>13</v>
      </c>
      <c r="E42" s="74">
        <v>200</v>
      </c>
      <c r="F42" s="106">
        <v>6.26</v>
      </c>
      <c r="G42" s="32">
        <f t="shared" si="6"/>
        <v>6.8860000000000001</v>
      </c>
      <c r="H42" s="33">
        <f t="shared" si="7"/>
        <v>1377.2</v>
      </c>
      <c r="J42" s="12"/>
      <c r="K42" s="12"/>
      <c r="L42" s="12"/>
    </row>
    <row r="43" spans="1:12" s="11" customFormat="1" ht="42" customHeight="1" x14ac:dyDescent="0.25">
      <c r="A43" s="34">
        <v>91924</v>
      </c>
      <c r="B43" s="29" t="s">
        <v>12</v>
      </c>
      <c r="C43" s="27" t="s">
        <v>93</v>
      </c>
      <c r="D43" s="31" t="s">
        <v>13</v>
      </c>
      <c r="E43" s="74">
        <v>300</v>
      </c>
      <c r="F43" s="106">
        <v>2.66</v>
      </c>
      <c r="G43" s="32">
        <f t="shared" si="6"/>
        <v>2.9260000000000006</v>
      </c>
      <c r="H43" s="33">
        <f t="shared" si="7"/>
        <v>877.80000000000018</v>
      </c>
      <c r="J43" s="12"/>
      <c r="K43" s="12"/>
      <c r="L43" s="12"/>
    </row>
    <row r="44" spans="1:12" s="11" customFormat="1" ht="36" x14ac:dyDescent="0.25">
      <c r="A44" s="34">
        <v>92023</v>
      </c>
      <c r="B44" s="29" t="s">
        <v>12</v>
      </c>
      <c r="C44" s="27" t="s">
        <v>94</v>
      </c>
      <c r="D44" s="31" t="s">
        <v>15</v>
      </c>
      <c r="E44" s="74">
        <v>16</v>
      </c>
      <c r="F44" s="106">
        <v>40.119999999999997</v>
      </c>
      <c r="G44" s="32">
        <f t="shared" si="6"/>
        <v>44.131999999999998</v>
      </c>
      <c r="H44" s="33">
        <f t="shared" si="7"/>
        <v>706.11199999999997</v>
      </c>
      <c r="J44" s="12"/>
      <c r="K44" s="12"/>
      <c r="L44" s="12"/>
    </row>
    <row r="45" spans="1:12" s="11" customFormat="1" ht="36" x14ac:dyDescent="0.25">
      <c r="A45" s="34">
        <v>91996</v>
      </c>
      <c r="B45" s="29" t="s">
        <v>12</v>
      </c>
      <c r="C45" s="27" t="s">
        <v>95</v>
      </c>
      <c r="D45" s="31" t="s">
        <v>15</v>
      </c>
      <c r="E45" s="74">
        <v>30</v>
      </c>
      <c r="F45" s="106">
        <v>27.03</v>
      </c>
      <c r="G45" s="32">
        <f t="shared" si="6"/>
        <v>29.733000000000004</v>
      </c>
      <c r="H45" s="33">
        <f t="shared" si="7"/>
        <v>891.99000000000012</v>
      </c>
      <c r="J45" s="12"/>
      <c r="K45" s="12"/>
      <c r="L45" s="12"/>
    </row>
    <row r="46" spans="1:12" s="11" customFormat="1" ht="48" x14ac:dyDescent="0.25">
      <c r="A46" s="34">
        <v>101879</v>
      </c>
      <c r="B46" s="29" t="s">
        <v>12</v>
      </c>
      <c r="C46" s="27" t="s">
        <v>96</v>
      </c>
      <c r="D46" s="31" t="s">
        <v>15</v>
      </c>
      <c r="E46" s="74">
        <v>1</v>
      </c>
      <c r="F46" s="106">
        <v>820.07</v>
      </c>
      <c r="G46" s="32">
        <f t="shared" si="6"/>
        <v>902.07700000000011</v>
      </c>
      <c r="H46" s="33">
        <f t="shared" si="7"/>
        <v>902.07700000000011</v>
      </c>
      <c r="J46" s="12"/>
      <c r="K46" s="12"/>
      <c r="L46" s="12"/>
    </row>
    <row r="47" spans="1:12" s="11" customFormat="1" ht="28.5" customHeight="1" x14ac:dyDescent="0.25">
      <c r="A47" s="34">
        <v>101894</v>
      </c>
      <c r="B47" s="29" t="s">
        <v>12</v>
      </c>
      <c r="C47" s="27" t="s">
        <v>97</v>
      </c>
      <c r="D47" s="31" t="s">
        <v>15</v>
      </c>
      <c r="E47" s="74">
        <v>1</v>
      </c>
      <c r="F47" s="106">
        <v>146.53</v>
      </c>
      <c r="G47" s="32">
        <f t="shared" si="6"/>
        <v>161.18300000000002</v>
      </c>
      <c r="H47" s="33">
        <f t="shared" si="7"/>
        <v>161.18300000000002</v>
      </c>
      <c r="J47" s="12"/>
      <c r="K47" s="12"/>
      <c r="L47" s="12"/>
    </row>
    <row r="48" spans="1:12" s="11" customFormat="1" ht="29.25" customHeight="1" x14ac:dyDescent="0.25">
      <c r="A48" s="34">
        <v>101893</v>
      </c>
      <c r="B48" s="29" t="s">
        <v>12</v>
      </c>
      <c r="C48" s="27" t="s">
        <v>146</v>
      </c>
      <c r="D48" s="31" t="s">
        <v>15</v>
      </c>
      <c r="E48" s="74">
        <v>3</v>
      </c>
      <c r="F48" s="106">
        <v>86.12</v>
      </c>
      <c r="G48" s="32">
        <f t="shared" si="6"/>
        <v>94.732000000000014</v>
      </c>
      <c r="H48" s="33">
        <f t="shared" si="7"/>
        <v>284.19600000000003</v>
      </c>
      <c r="J48" s="12"/>
      <c r="K48" s="12"/>
      <c r="L48" s="12"/>
    </row>
    <row r="49" spans="1:12" s="11" customFormat="1" ht="27" customHeight="1" x14ac:dyDescent="0.25">
      <c r="A49" s="34">
        <v>101892</v>
      </c>
      <c r="B49" s="29" t="s">
        <v>12</v>
      </c>
      <c r="C49" s="27" t="s">
        <v>99</v>
      </c>
      <c r="D49" s="31" t="s">
        <v>15</v>
      </c>
      <c r="E49" s="74">
        <v>4</v>
      </c>
      <c r="F49" s="106">
        <v>67.27</v>
      </c>
      <c r="G49" s="32">
        <f t="shared" si="6"/>
        <v>73.997</v>
      </c>
      <c r="H49" s="33">
        <f t="shared" si="7"/>
        <v>295.988</v>
      </c>
      <c r="J49" s="12"/>
      <c r="K49" s="12"/>
      <c r="L49" s="12"/>
    </row>
    <row r="50" spans="1:12" s="11" customFormat="1" ht="26.25" customHeight="1" x14ac:dyDescent="0.25">
      <c r="A50" s="34">
        <v>101890</v>
      </c>
      <c r="B50" s="29" t="s">
        <v>12</v>
      </c>
      <c r="C50" s="27" t="s">
        <v>100</v>
      </c>
      <c r="D50" s="31" t="s">
        <v>15</v>
      </c>
      <c r="E50" s="74">
        <v>10</v>
      </c>
      <c r="F50" s="106">
        <v>15.25</v>
      </c>
      <c r="G50" s="32">
        <f t="shared" si="6"/>
        <v>16.775000000000002</v>
      </c>
      <c r="H50" s="33">
        <f t="shared" si="7"/>
        <v>167.75000000000003</v>
      </c>
      <c r="J50" s="12"/>
      <c r="K50" s="12"/>
      <c r="L50" s="12"/>
    </row>
    <row r="51" spans="1:12" s="11" customFormat="1" ht="24" x14ac:dyDescent="0.25">
      <c r="A51" s="34">
        <v>97609</v>
      </c>
      <c r="B51" s="29" t="s">
        <v>12</v>
      </c>
      <c r="C51" s="27" t="s">
        <v>149</v>
      </c>
      <c r="D51" s="31" t="s">
        <v>15</v>
      </c>
      <c r="E51" s="74">
        <v>10</v>
      </c>
      <c r="F51" s="106">
        <v>19.14</v>
      </c>
      <c r="G51" s="32">
        <f t="shared" si="6"/>
        <v>21.054000000000002</v>
      </c>
      <c r="H51" s="33">
        <f t="shared" si="7"/>
        <v>210.54000000000002</v>
      </c>
      <c r="J51" s="12"/>
      <c r="K51" s="12"/>
      <c r="L51" s="12"/>
    </row>
    <row r="52" spans="1:12" s="11" customFormat="1" ht="31.5" customHeight="1" x14ac:dyDescent="0.25">
      <c r="A52" s="34">
        <v>101892</v>
      </c>
      <c r="B52" s="29" t="s">
        <v>12</v>
      </c>
      <c r="C52" s="27" t="s">
        <v>145</v>
      </c>
      <c r="D52" s="31" t="s">
        <v>15</v>
      </c>
      <c r="E52" s="74">
        <v>6</v>
      </c>
      <c r="F52" s="106">
        <v>67.27</v>
      </c>
      <c r="G52" s="32">
        <f t="shared" si="6"/>
        <v>73.997</v>
      </c>
      <c r="H52" s="33">
        <f t="shared" si="7"/>
        <v>443.98199999999997</v>
      </c>
      <c r="J52" s="12"/>
      <c r="K52" s="12"/>
      <c r="L52" s="12"/>
    </row>
    <row r="53" spans="1:12" s="11" customFormat="1" ht="36" x14ac:dyDescent="0.25">
      <c r="A53" s="34">
        <v>101876</v>
      </c>
      <c r="B53" s="29" t="s">
        <v>12</v>
      </c>
      <c r="C53" s="27" t="s">
        <v>144</v>
      </c>
      <c r="D53" s="31" t="s">
        <v>15</v>
      </c>
      <c r="E53" s="75">
        <v>1</v>
      </c>
      <c r="F53" s="106">
        <v>62.17</v>
      </c>
      <c r="G53" s="32">
        <f t="shared" si="6"/>
        <v>68.387</v>
      </c>
      <c r="H53" s="33">
        <f t="shared" si="7"/>
        <v>68.387</v>
      </c>
      <c r="J53" s="12"/>
      <c r="K53" s="12"/>
      <c r="L53" s="12"/>
    </row>
    <row r="54" spans="1:12" s="11" customFormat="1" x14ac:dyDescent="0.25">
      <c r="A54" s="34" t="s">
        <v>104</v>
      </c>
      <c r="B54" s="29" t="s">
        <v>87</v>
      </c>
      <c r="C54" s="96" t="s">
        <v>150</v>
      </c>
      <c r="D54" s="31" t="s">
        <v>15</v>
      </c>
      <c r="E54" s="75">
        <v>1</v>
      </c>
      <c r="F54" s="45">
        <v>3540</v>
      </c>
      <c r="G54" s="32">
        <f t="shared" si="6"/>
        <v>3894.0000000000005</v>
      </c>
      <c r="H54" s="33">
        <f t="shared" si="7"/>
        <v>3894.0000000000005</v>
      </c>
      <c r="J54" s="12"/>
      <c r="K54" s="12"/>
      <c r="L54" s="12"/>
    </row>
    <row r="55" spans="1:12" s="11" customFormat="1" ht="24" x14ac:dyDescent="0.25">
      <c r="A55" s="34" t="s">
        <v>104</v>
      </c>
      <c r="B55" s="29" t="s">
        <v>87</v>
      </c>
      <c r="C55" s="27" t="s">
        <v>106</v>
      </c>
      <c r="D55" s="31" t="s">
        <v>15</v>
      </c>
      <c r="E55" s="75">
        <v>10</v>
      </c>
      <c r="F55" s="106">
        <v>230</v>
      </c>
      <c r="G55" s="32">
        <f t="shared" si="6"/>
        <v>253.00000000000003</v>
      </c>
      <c r="H55" s="33">
        <f t="shared" si="7"/>
        <v>2530.0000000000005</v>
      </c>
      <c r="J55" s="12"/>
      <c r="K55" s="12"/>
      <c r="L55" s="12"/>
    </row>
    <row r="56" spans="1:12" s="11" customFormat="1" ht="24" x14ac:dyDescent="0.25">
      <c r="A56" s="34" t="s">
        <v>104</v>
      </c>
      <c r="B56" s="29" t="s">
        <v>87</v>
      </c>
      <c r="C56" s="27" t="s">
        <v>107</v>
      </c>
      <c r="D56" s="31" t="s">
        <v>15</v>
      </c>
      <c r="E56" s="75">
        <v>8</v>
      </c>
      <c r="F56" s="106">
        <v>70</v>
      </c>
      <c r="G56" s="32">
        <f t="shared" si="6"/>
        <v>77</v>
      </c>
      <c r="H56" s="33">
        <f t="shared" si="7"/>
        <v>616</v>
      </c>
      <c r="J56" s="12"/>
      <c r="K56" s="12"/>
      <c r="L56" s="12"/>
    </row>
    <row r="57" spans="1:12" s="11" customFormat="1" ht="24" x14ac:dyDescent="0.25">
      <c r="A57" s="34" t="s">
        <v>104</v>
      </c>
      <c r="B57" s="29" t="s">
        <v>87</v>
      </c>
      <c r="C57" s="27" t="s">
        <v>108</v>
      </c>
      <c r="D57" s="31" t="s">
        <v>15</v>
      </c>
      <c r="E57" s="75">
        <v>16</v>
      </c>
      <c r="F57" s="106">
        <v>35</v>
      </c>
      <c r="G57" s="32">
        <f t="shared" si="6"/>
        <v>38.5</v>
      </c>
      <c r="H57" s="33">
        <f t="shared" si="7"/>
        <v>616</v>
      </c>
      <c r="J57" s="12"/>
      <c r="K57" s="12"/>
      <c r="L57" s="12"/>
    </row>
    <row r="58" spans="1:12" s="11" customFormat="1" ht="36" x14ac:dyDescent="0.2">
      <c r="A58" s="129" t="s">
        <v>163</v>
      </c>
      <c r="B58" s="40" t="s">
        <v>164</v>
      </c>
      <c r="C58" s="111" t="s">
        <v>165</v>
      </c>
      <c r="D58" s="31" t="s">
        <v>15</v>
      </c>
      <c r="E58" s="71">
        <v>3</v>
      </c>
      <c r="F58" s="45">
        <v>639.78</v>
      </c>
      <c r="G58" s="32">
        <f t="shared" si="6"/>
        <v>703.75800000000004</v>
      </c>
      <c r="H58" s="33">
        <f t="shared" si="7"/>
        <v>2111.2740000000003</v>
      </c>
      <c r="J58" s="12"/>
      <c r="K58" s="12"/>
      <c r="L58" s="12"/>
    </row>
    <row r="59" spans="1:12" s="11" customFormat="1" x14ac:dyDescent="0.25">
      <c r="A59" s="129" t="s">
        <v>167</v>
      </c>
      <c r="B59" s="40" t="s">
        <v>164</v>
      </c>
      <c r="C59" s="30" t="s">
        <v>166</v>
      </c>
      <c r="D59" s="81" t="s">
        <v>13</v>
      </c>
      <c r="E59" s="71">
        <v>3</v>
      </c>
      <c r="F59" s="45">
        <v>153.57</v>
      </c>
      <c r="G59" s="32">
        <f t="shared" si="6"/>
        <v>168.92699999999999</v>
      </c>
      <c r="H59" s="33">
        <f t="shared" si="7"/>
        <v>506.78099999999995</v>
      </c>
      <c r="J59" s="12"/>
      <c r="K59" s="12"/>
      <c r="L59" s="12"/>
    </row>
    <row r="60" spans="1:12" s="11" customFormat="1" x14ac:dyDescent="0.2">
      <c r="A60" s="129" t="s">
        <v>169</v>
      </c>
      <c r="B60" s="40" t="s">
        <v>170</v>
      </c>
      <c r="C60" s="112" t="s">
        <v>168</v>
      </c>
      <c r="D60" s="81" t="s">
        <v>15</v>
      </c>
      <c r="E60" s="71">
        <v>3</v>
      </c>
      <c r="F60" s="45">
        <v>8.66</v>
      </c>
      <c r="G60" s="32">
        <f t="shared" si="6"/>
        <v>9.5260000000000016</v>
      </c>
      <c r="H60" s="33">
        <f t="shared" si="7"/>
        <v>28.578000000000003</v>
      </c>
      <c r="J60" s="12"/>
      <c r="K60" s="12"/>
      <c r="L60" s="12"/>
    </row>
    <row r="61" spans="1:12" s="11" customFormat="1" ht="24" x14ac:dyDescent="0.2">
      <c r="A61" s="130" t="s">
        <v>174</v>
      </c>
      <c r="B61" s="131" t="s">
        <v>172</v>
      </c>
      <c r="C61" s="113" t="s">
        <v>171</v>
      </c>
      <c r="D61" s="132" t="s">
        <v>173</v>
      </c>
      <c r="E61" s="133">
        <v>1</v>
      </c>
      <c r="F61" s="134">
        <v>221.03</v>
      </c>
      <c r="G61" s="135">
        <f t="shared" si="6"/>
        <v>243.13300000000001</v>
      </c>
      <c r="H61" s="33">
        <f t="shared" si="7"/>
        <v>243.13300000000001</v>
      </c>
      <c r="J61" s="12"/>
      <c r="K61" s="12"/>
      <c r="L61" s="12"/>
    </row>
    <row r="62" spans="1:12" s="11" customFormat="1" ht="12.75" thickBot="1" x14ac:dyDescent="0.3">
      <c r="A62" s="136"/>
      <c r="B62" s="137"/>
      <c r="C62" s="188" t="s">
        <v>10</v>
      </c>
      <c r="D62" s="188"/>
      <c r="E62" s="188"/>
      <c r="F62" s="188"/>
      <c r="G62" s="189"/>
      <c r="H62" s="138">
        <f>SUM(H39:H61)</f>
        <v>25442.021000000008</v>
      </c>
      <c r="J62" s="12"/>
      <c r="K62" s="12"/>
      <c r="L62" s="12"/>
    </row>
    <row r="63" spans="1:12" s="11" customFormat="1" x14ac:dyDescent="0.25">
      <c r="A63" s="50">
        <v>5</v>
      </c>
      <c r="B63" s="185" t="s">
        <v>40</v>
      </c>
      <c r="C63" s="186"/>
      <c r="D63" s="186"/>
      <c r="E63" s="186"/>
      <c r="F63" s="191"/>
      <c r="G63" s="127"/>
      <c r="H63" s="128"/>
      <c r="J63" s="12"/>
      <c r="K63" s="12"/>
      <c r="L63" s="12"/>
    </row>
    <row r="64" spans="1:12" s="11" customFormat="1" ht="48" x14ac:dyDescent="0.25">
      <c r="A64" s="54">
        <v>95470</v>
      </c>
      <c r="B64" s="55" t="s">
        <v>12</v>
      </c>
      <c r="C64" s="56" t="s">
        <v>63</v>
      </c>
      <c r="D64" s="57" t="s">
        <v>15</v>
      </c>
      <c r="E64" s="76">
        <v>3</v>
      </c>
      <c r="F64" s="58">
        <v>228.43</v>
      </c>
      <c r="G64" s="58">
        <f>F64*1.1</f>
        <v>251.27300000000002</v>
      </c>
      <c r="H64" s="59">
        <f>E64*G64</f>
        <v>753.81900000000007</v>
      </c>
      <c r="J64" s="12"/>
      <c r="K64" s="12"/>
      <c r="L64" s="12"/>
    </row>
    <row r="65" spans="1:12" s="11" customFormat="1" ht="36" x14ac:dyDescent="0.25">
      <c r="A65" s="139">
        <v>86899</v>
      </c>
      <c r="B65" s="40" t="s">
        <v>12</v>
      </c>
      <c r="C65" s="30" t="s">
        <v>37</v>
      </c>
      <c r="D65" s="57" t="s">
        <v>15</v>
      </c>
      <c r="E65" s="73">
        <v>3</v>
      </c>
      <c r="F65" s="45">
        <v>304.75</v>
      </c>
      <c r="G65" s="58">
        <f t="shared" ref="G65:G89" si="8">F65*1.1</f>
        <v>335.22500000000002</v>
      </c>
      <c r="H65" s="59">
        <f t="shared" ref="H65:H89" si="9">E65*G65</f>
        <v>1005.6750000000001</v>
      </c>
      <c r="J65" s="12"/>
      <c r="K65" s="12"/>
      <c r="L65" s="12"/>
    </row>
    <row r="66" spans="1:12" s="11" customFormat="1" ht="36" x14ac:dyDescent="0.25">
      <c r="A66" s="39">
        <v>86901</v>
      </c>
      <c r="B66" s="40" t="s">
        <v>12</v>
      </c>
      <c r="C66" s="30" t="s">
        <v>38</v>
      </c>
      <c r="D66" s="57" t="s">
        <v>15</v>
      </c>
      <c r="E66" s="74">
        <v>3</v>
      </c>
      <c r="F66" s="45">
        <v>114.32</v>
      </c>
      <c r="G66" s="58">
        <f t="shared" si="8"/>
        <v>125.75200000000001</v>
      </c>
      <c r="H66" s="59">
        <f t="shared" si="9"/>
        <v>377.25600000000003</v>
      </c>
      <c r="J66" s="12"/>
      <c r="K66" s="12"/>
      <c r="L66" s="12"/>
    </row>
    <row r="67" spans="1:12" s="11" customFormat="1" ht="36" x14ac:dyDescent="0.25">
      <c r="A67" s="39">
        <v>86915</v>
      </c>
      <c r="B67" s="40" t="s">
        <v>12</v>
      </c>
      <c r="C67" s="30" t="s">
        <v>39</v>
      </c>
      <c r="D67" s="57" t="s">
        <v>15</v>
      </c>
      <c r="E67" s="74">
        <v>3</v>
      </c>
      <c r="F67" s="45">
        <v>103.97</v>
      </c>
      <c r="G67" s="58">
        <f t="shared" si="8"/>
        <v>114.367</v>
      </c>
      <c r="H67" s="59">
        <f t="shared" si="9"/>
        <v>343.101</v>
      </c>
      <c r="J67" s="12"/>
      <c r="K67" s="12"/>
      <c r="L67" s="12"/>
    </row>
    <row r="68" spans="1:12" s="11" customFormat="1" ht="36" x14ac:dyDescent="0.25">
      <c r="A68" s="60">
        <v>95547</v>
      </c>
      <c r="B68" s="40" t="s">
        <v>12</v>
      </c>
      <c r="C68" s="61" t="s">
        <v>41</v>
      </c>
      <c r="D68" s="57" t="s">
        <v>15</v>
      </c>
      <c r="E68" s="74">
        <v>3</v>
      </c>
      <c r="F68" s="45">
        <v>67.39</v>
      </c>
      <c r="G68" s="58">
        <f t="shared" si="8"/>
        <v>74.129000000000005</v>
      </c>
      <c r="H68" s="59">
        <f t="shared" si="9"/>
        <v>222.387</v>
      </c>
      <c r="J68" s="12"/>
      <c r="K68" s="12"/>
      <c r="L68" s="12"/>
    </row>
    <row r="69" spans="1:12" s="11" customFormat="1" ht="48" x14ac:dyDescent="0.25">
      <c r="A69" s="60">
        <v>89744</v>
      </c>
      <c r="B69" s="40" t="s">
        <v>12</v>
      </c>
      <c r="C69" s="93" t="s">
        <v>126</v>
      </c>
      <c r="D69" s="57" t="s">
        <v>15</v>
      </c>
      <c r="E69" s="74">
        <v>3</v>
      </c>
      <c r="F69" s="45">
        <v>26.13</v>
      </c>
      <c r="G69" s="58">
        <f t="shared" si="8"/>
        <v>28.743000000000002</v>
      </c>
      <c r="H69" s="59">
        <f t="shared" si="9"/>
        <v>86.229000000000013</v>
      </c>
      <c r="J69" s="12"/>
      <c r="K69" s="12"/>
      <c r="L69" s="12"/>
    </row>
    <row r="70" spans="1:12" s="11" customFormat="1" ht="48" x14ac:dyDescent="0.25">
      <c r="A70" s="60">
        <v>89778</v>
      </c>
      <c r="B70" s="40" t="s">
        <v>12</v>
      </c>
      <c r="C70" s="93" t="s">
        <v>127</v>
      </c>
      <c r="D70" s="57" t="s">
        <v>15</v>
      </c>
      <c r="E70" s="74">
        <v>3</v>
      </c>
      <c r="F70" s="45">
        <v>20.03</v>
      </c>
      <c r="G70" s="58">
        <f t="shared" si="8"/>
        <v>22.033000000000005</v>
      </c>
      <c r="H70" s="59">
        <f t="shared" si="9"/>
        <v>66.099000000000018</v>
      </c>
      <c r="J70" s="12"/>
      <c r="K70" s="12"/>
      <c r="L70" s="12"/>
    </row>
    <row r="71" spans="1:12" s="11" customFormat="1" ht="36" x14ac:dyDescent="0.25">
      <c r="A71" s="60">
        <v>89512</v>
      </c>
      <c r="B71" s="40" t="s">
        <v>12</v>
      </c>
      <c r="C71" s="93" t="s">
        <v>125</v>
      </c>
      <c r="D71" s="94" t="s">
        <v>13</v>
      </c>
      <c r="E71" s="74">
        <v>15</v>
      </c>
      <c r="F71" s="45">
        <v>75.77</v>
      </c>
      <c r="G71" s="58">
        <f t="shared" si="8"/>
        <v>83.347000000000008</v>
      </c>
      <c r="H71" s="59">
        <f t="shared" si="9"/>
        <v>1250.2050000000002</v>
      </c>
      <c r="J71" s="12"/>
      <c r="K71" s="12"/>
      <c r="L71" s="12"/>
    </row>
    <row r="72" spans="1:12" s="11" customFormat="1" ht="24" x14ac:dyDescent="0.25">
      <c r="A72" s="60">
        <v>95544</v>
      </c>
      <c r="B72" s="40" t="s">
        <v>12</v>
      </c>
      <c r="C72" s="61" t="s">
        <v>42</v>
      </c>
      <c r="D72" s="57" t="s">
        <v>15</v>
      </c>
      <c r="E72" s="74">
        <v>3</v>
      </c>
      <c r="F72" s="45">
        <v>58.76</v>
      </c>
      <c r="G72" s="58">
        <f t="shared" si="8"/>
        <v>64.63600000000001</v>
      </c>
      <c r="H72" s="59">
        <f t="shared" si="9"/>
        <v>193.90800000000002</v>
      </c>
      <c r="J72" s="12"/>
      <c r="K72" s="12"/>
      <c r="L72" s="12"/>
    </row>
    <row r="73" spans="1:12" s="11" customFormat="1" ht="36" x14ac:dyDescent="0.25">
      <c r="A73" s="60">
        <v>86878</v>
      </c>
      <c r="B73" s="40" t="s">
        <v>12</v>
      </c>
      <c r="C73" s="61" t="s">
        <v>80</v>
      </c>
      <c r="D73" s="57" t="s">
        <v>15</v>
      </c>
      <c r="E73" s="74">
        <v>3</v>
      </c>
      <c r="F73" s="45">
        <v>53.49</v>
      </c>
      <c r="G73" s="58">
        <f t="shared" si="8"/>
        <v>58.839000000000006</v>
      </c>
      <c r="H73" s="59">
        <f t="shared" si="9"/>
        <v>176.51700000000002</v>
      </c>
      <c r="J73" s="12"/>
      <c r="K73" s="12"/>
      <c r="L73" s="12"/>
    </row>
    <row r="74" spans="1:12" s="11" customFormat="1" ht="36" x14ac:dyDescent="0.25">
      <c r="A74" s="60">
        <v>89497</v>
      </c>
      <c r="B74" s="40" t="s">
        <v>12</v>
      </c>
      <c r="C74" s="61" t="s">
        <v>54</v>
      </c>
      <c r="D74" s="57" t="s">
        <v>15</v>
      </c>
      <c r="E74" s="72">
        <v>3</v>
      </c>
      <c r="F74" s="45">
        <v>12.59</v>
      </c>
      <c r="G74" s="58">
        <f t="shared" si="8"/>
        <v>13.849</v>
      </c>
      <c r="H74" s="59">
        <f t="shared" si="9"/>
        <v>41.546999999999997</v>
      </c>
      <c r="J74" s="12"/>
      <c r="K74" s="12"/>
      <c r="L74" s="12"/>
    </row>
    <row r="75" spans="1:12" s="11" customFormat="1" ht="24.75" customHeight="1" x14ac:dyDescent="0.25">
      <c r="A75" s="64">
        <v>86887</v>
      </c>
      <c r="B75" s="65" t="s">
        <v>12</v>
      </c>
      <c r="C75" s="63" t="s">
        <v>79</v>
      </c>
      <c r="D75" s="57" t="s">
        <v>15</v>
      </c>
      <c r="E75" s="72">
        <v>3</v>
      </c>
      <c r="F75" s="67">
        <v>40.06</v>
      </c>
      <c r="G75" s="58">
        <f t="shared" si="8"/>
        <v>44.06600000000001</v>
      </c>
      <c r="H75" s="59">
        <f t="shared" si="9"/>
        <v>132.19800000000004</v>
      </c>
      <c r="J75" s="12"/>
      <c r="K75" s="12"/>
      <c r="L75" s="12"/>
    </row>
    <row r="76" spans="1:12" s="11" customFormat="1" ht="36" x14ac:dyDescent="0.25">
      <c r="A76" s="68">
        <v>89711</v>
      </c>
      <c r="B76" s="65" t="s">
        <v>12</v>
      </c>
      <c r="C76" s="63" t="s">
        <v>56</v>
      </c>
      <c r="D76" s="66" t="s">
        <v>13</v>
      </c>
      <c r="E76" s="72">
        <v>4</v>
      </c>
      <c r="F76" s="67">
        <v>20.75</v>
      </c>
      <c r="G76" s="58">
        <f t="shared" si="8"/>
        <v>22.825000000000003</v>
      </c>
      <c r="H76" s="59">
        <f t="shared" si="9"/>
        <v>91.300000000000011</v>
      </c>
      <c r="J76" s="12"/>
      <c r="K76" s="12"/>
      <c r="L76" s="12"/>
    </row>
    <row r="77" spans="1:12" s="11" customFormat="1" ht="36" x14ac:dyDescent="0.25">
      <c r="A77" s="68">
        <v>89481</v>
      </c>
      <c r="B77" s="65" t="s">
        <v>12</v>
      </c>
      <c r="C77" s="63" t="s">
        <v>57</v>
      </c>
      <c r="D77" s="66" t="s">
        <v>15</v>
      </c>
      <c r="E77" s="72">
        <v>4</v>
      </c>
      <c r="F77" s="67">
        <v>4.6900000000000004</v>
      </c>
      <c r="G77" s="58">
        <f t="shared" si="8"/>
        <v>5.1590000000000007</v>
      </c>
      <c r="H77" s="59">
        <f t="shared" si="9"/>
        <v>20.636000000000003</v>
      </c>
      <c r="J77" s="12"/>
      <c r="K77" s="12"/>
      <c r="L77" s="12"/>
    </row>
    <row r="78" spans="1:12" s="11" customFormat="1" ht="60" x14ac:dyDescent="0.25">
      <c r="A78" s="68">
        <v>94672</v>
      </c>
      <c r="B78" s="65" t="s">
        <v>12</v>
      </c>
      <c r="C78" s="63" t="s">
        <v>58</v>
      </c>
      <c r="D78" s="66" t="s">
        <v>15</v>
      </c>
      <c r="E78" s="72">
        <v>4</v>
      </c>
      <c r="F78" s="67">
        <v>11.32</v>
      </c>
      <c r="G78" s="58">
        <f t="shared" si="8"/>
        <v>12.452000000000002</v>
      </c>
      <c r="H78" s="59">
        <f t="shared" si="9"/>
        <v>49.808000000000007</v>
      </c>
      <c r="J78" s="12"/>
      <c r="K78" s="12"/>
      <c r="L78" s="12"/>
    </row>
    <row r="79" spans="1:12" s="11" customFormat="1" ht="36" x14ac:dyDescent="0.25">
      <c r="A79" s="68">
        <v>89378</v>
      </c>
      <c r="B79" s="65" t="s">
        <v>12</v>
      </c>
      <c r="C79" s="63" t="s">
        <v>59</v>
      </c>
      <c r="D79" s="66" t="s">
        <v>15</v>
      </c>
      <c r="E79" s="72">
        <v>4</v>
      </c>
      <c r="F79" s="67">
        <v>6.64</v>
      </c>
      <c r="G79" s="58">
        <f t="shared" si="8"/>
        <v>7.3040000000000003</v>
      </c>
      <c r="H79" s="59">
        <f t="shared" si="9"/>
        <v>29.216000000000001</v>
      </c>
      <c r="J79" s="12"/>
      <c r="K79" s="12"/>
      <c r="L79" s="12"/>
    </row>
    <row r="80" spans="1:12" s="11" customFormat="1" ht="36" x14ac:dyDescent="0.25">
      <c r="A80" s="68">
        <v>89446</v>
      </c>
      <c r="B80" s="65" t="s">
        <v>12</v>
      </c>
      <c r="C80" s="63" t="s">
        <v>60</v>
      </c>
      <c r="D80" s="66" t="s">
        <v>13</v>
      </c>
      <c r="E80" s="72">
        <v>8</v>
      </c>
      <c r="F80" s="67">
        <v>5.88</v>
      </c>
      <c r="G80" s="58">
        <f t="shared" si="8"/>
        <v>6.468</v>
      </c>
      <c r="H80" s="59">
        <f t="shared" si="9"/>
        <v>51.744</v>
      </c>
      <c r="J80" s="12"/>
      <c r="K80" s="12"/>
      <c r="L80" s="12"/>
    </row>
    <row r="81" spans="1:12" s="11" customFormat="1" ht="36" x14ac:dyDescent="0.25">
      <c r="A81" s="68">
        <v>96689</v>
      </c>
      <c r="B81" s="65" t="s">
        <v>12</v>
      </c>
      <c r="C81" s="63" t="s">
        <v>61</v>
      </c>
      <c r="D81" s="66" t="s">
        <v>15</v>
      </c>
      <c r="E81" s="72">
        <v>3</v>
      </c>
      <c r="F81" s="67">
        <v>13.64</v>
      </c>
      <c r="G81" s="58">
        <f t="shared" si="8"/>
        <v>15.004000000000001</v>
      </c>
      <c r="H81" s="59">
        <f t="shared" si="9"/>
        <v>45.012</v>
      </c>
      <c r="J81" s="12"/>
      <c r="K81" s="12"/>
      <c r="L81" s="12"/>
    </row>
    <row r="82" spans="1:12" s="11" customFormat="1" ht="36" x14ac:dyDescent="0.25">
      <c r="A82" s="68">
        <v>89373</v>
      </c>
      <c r="B82" s="65" t="s">
        <v>12</v>
      </c>
      <c r="C82" s="63" t="s">
        <v>62</v>
      </c>
      <c r="D82" s="66" t="s">
        <v>15</v>
      </c>
      <c r="E82" s="72">
        <v>4</v>
      </c>
      <c r="F82" s="67">
        <v>6.44</v>
      </c>
      <c r="G82" s="58">
        <f t="shared" si="8"/>
        <v>7.0840000000000014</v>
      </c>
      <c r="H82" s="59">
        <f t="shared" si="9"/>
        <v>28.336000000000006</v>
      </c>
      <c r="J82" s="12"/>
      <c r="K82" s="12"/>
      <c r="L82" s="12"/>
    </row>
    <row r="83" spans="1:12" s="11" customFormat="1" ht="36" x14ac:dyDescent="0.25">
      <c r="A83" s="69">
        <v>89986</v>
      </c>
      <c r="B83" s="65" t="s">
        <v>12</v>
      </c>
      <c r="C83" s="30" t="s">
        <v>77</v>
      </c>
      <c r="D83" s="70" t="s">
        <v>15</v>
      </c>
      <c r="E83" s="72">
        <v>3</v>
      </c>
      <c r="F83" s="67">
        <v>66.150000000000006</v>
      </c>
      <c r="G83" s="58">
        <f t="shared" si="8"/>
        <v>72.765000000000015</v>
      </c>
      <c r="H83" s="59">
        <f t="shared" si="9"/>
        <v>218.29500000000004</v>
      </c>
      <c r="J83" s="12"/>
      <c r="K83" s="12"/>
      <c r="L83" s="12"/>
    </row>
    <row r="84" spans="1:12" s="11" customFormat="1" ht="24" x14ac:dyDescent="0.25">
      <c r="A84" s="60">
        <v>100849</v>
      </c>
      <c r="B84" s="65" t="s">
        <v>12</v>
      </c>
      <c r="C84" s="61" t="s">
        <v>64</v>
      </c>
      <c r="D84" s="70" t="s">
        <v>15</v>
      </c>
      <c r="E84" s="74">
        <v>3</v>
      </c>
      <c r="F84" s="67">
        <v>41.27</v>
      </c>
      <c r="G84" s="58">
        <f t="shared" si="8"/>
        <v>45.397000000000006</v>
      </c>
      <c r="H84" s="59">
        <f t="shared" si="9"/>
        <v>136.19100000000003</v>
      </c>
      <c r="J84" s="12"/>
      <c r="K84" s="12"/>
      <c r="L84" s="12"/>
    </row>
    <row r="85" spans="1:12" s="11" customFormat="1" ht="24" x14ac:dyDescent="0.25">
      <c r="A85" s="60">
        <v>102605</v>
      </c>
      <c r="B85" s="65" t="s">
        <v>12</v>
      </c>
      <c r="C85" s="61" t="s">
        <v>65</v>
      </c>
      <c r="D85" s="70" t="s">
        <v>15</v>
      </c>
      <c r="E85" s="74">
        <v>1</v>
      </c>
      <c r="F85" s="67">
        <v>267.16000000000003</v>
      </c>
      <c r="G85" s="58">
        <f t="shared" si="8"/>
        <v>293.87600000000003</v>
      </c>
      <c r="H85" s="59">
        <f t="shared" si="9"/>
        <v>293.87600000000003</v>
      </c>
      <c r="J85" s="12"/>
      <c r="K85" s="12"/>
      <c r="L85" s="12"/>
    </row>
    <row r="86" spans="1:12" s="11" customFormat="1" ht="24" x14ac:dyDescent="0.25">
      <c r="A86" s="60">
        <v>86881</v>
      </c>
      <c r="B86" s="65" t="s">
        <v>12</v>
      </c>
      <c r="C86" s="61" t="s">
        <v>78</v>
      </c>
      <c r="D86" s="70" t="s">
        <v>15</v>
      </c>
      <c r="E86" s="72">
        <v>3</v>
      </c>
      <c r="F86" s="67">
        <v>148.80000000000001</v>
      </c>
      <c r="G86" s="58">
        <f t="shared" si="8"/>
        <v>163.68000000000004</v>
      </c>
      <c r="H86" s="59">
        <f t="shared" si="9"/>
        <v>491.04000000000008</v>
      </c>
      <c r="J86" s="12"/>
      <c r="K86" s="12"/>
      <c r="L86" s="12"/>
    </row>
    <row r="87" spans="1:12" s="11" customFormat="1" ht="36" x14ac:dyDescent="0.25">
      <c r="A87" s="60">
        <v>99635</v>
      </c>
      <c r="B87" s="40" t="s">
        <v>12</v>
      </c>
      <c r="C87" s="61" t="s">
        <v>81</v>
      </c>
      <c r="D87" s="70" t="s">
        <v>15</v>
      </c>
      <c r="E87" s="72">
        <v>3</v>
      </c>
      <c r="F87" s="67">
        <v>336.69</v>
      </c>
      <c r="G87" s="58">
        <f t="shared" si="8"/>
        <v>370.35900000000004</v>
      </c>
      <c r="H87" s="59">
        <f t="shared" si="9"/>
        <v>1111.0770000000002</v>
      </c>
      <c r="J87" s="12"/>
      <c r="K87" s="12"/>
      <c r="L87" s="12"/>
    </row>
    <row r="88" spans="1:12" s="11" customFormat="1" ht="24" x14ac:dyDescent="0.25">
      <c r="A88" s="60">
        <v>100874</v>
      </c>
      <c r="B88" s="40" t="s">
        <v>12</v>
      </c>
      <c r="C88" s="56" t="s">
        <v>43</v>
      </c>
      <c r="D88" s="70" t="s">
        <v>15</v>
      </c>
      <c r="E88" s="74">
        <v>3</v>
      </c>
      <c r="F88" s="45">
        <v>254.44</v>
      </c>
      <c r="G88" s="58">
        <f t="shared" si="8"/>
        <v>279.88400000000001</v>
      </c>
      <c r="H88" s="59">
        <f t="shared" si="9"/>
        <v>839.65200000000004</v>
      </c>
      <c r="J88" s="12"/>
      <c r="K88" s="12"/>
      <c r="L88" s="12"/>
    </row>
    <row r="89" spans="1:12" s="11" customFormat="1" ht="36" x14ac:dyDescent="0.25">
      <c r="A89" s="60">
        <v>100872</v>
      </c>
      <c r="B89" s="40" t="s">
        <v>12</v>
      </c>
      <c r="C89" s="56" t="s">
        <v>44</v>
      </c>
      <c r="D89" s="70" t="s">
        <v>15</v>
      </c>
      <c r="E89" s="74">
        <v>6</v>
      </c>
      <c r="F89" s="45">
        <v>245.76</v>
      </c>
      <c r="G89" s="58">
        <f t="shared" si="8"/>
        <v>270.33600000000001</v>
      </c>
      <c r="H89" s="59">
        <f t="shared" si="9"/>
        <v>1622.0160000000001</v>
      </c>
      <c r="J89" s="12"/>
      <c r="K89" s="12"/>
      <c r="L89" s="12"/>
    </row>
    <row r="90" spans="1:12" s="11" customFormat="1" ht="12.75" thickBot="1" x14ac:dyDescent="0.3">
      <c r="A90" s="140"/>
      <c r="B90" s="176" t="s">
        <v>10</v>
      </c>
      <c r="C90" s="177"/>
      <c r="D90" s="177"/>
      <c r="E90" s="177"/>
      <c r="F90" s="177"/>
      <c r="G90" s="178"/>
      <c r="H90" s="120">
        <f>SUM(H64:H89)</f>
        <v>9677.1400000000012</v>
      </c>
      <c r="J90" s="12"/>
      <c r="K90" s="12"/>
      <c r="L90" s="12"/>
    </row>
    <row r="91" spans="1:12" s="11" customFormat="1" ht="12.75" customHeight="1" x14ac:dyDescent="0.25">
      <c r="A91" s="48">
        <v>6</v>
      </c>
      <c r="B91" s="173" t="s">
        <v>113</v>
      </c>
      <c r="C91" s="174"/>
      <c r="D91" s="174"/>
      <c r="E91" s="174"/>
      <c r="F91" s="174"/>
      <c r="G91" s="175"/>
      <c r="H91" s="49"/>
      <c r="J91" s="12"/>
      <c r="K91" s="12"/>
      <c r="L91" s="12"/>
    </row>
    <row r="92" spans="1:12" s="11" customFormat="1" ht="36" x14ac:dyDescent="0.25">
      <c r="A92" s="39">
        <v>87263</v>
      </c>
      <c r="B92" s="40" t="s">
        <v>12</v>
      </c>
      <c r="C92" s="30" t="s">
        <v>68</v>
      </c>
      <c r="D92" s="31" t="s">
        <v>31</v>
      </c>
      <c r="E92" s="74">
        <v>11.6</v>
      </c>
      <c r="F92" s="41">
        <v>132.36000000000001</v>
      </c>
      <c r="G92" s="42">
        <f>F92*1.1</f>
        <v>145.59600000000003</v>
      </c>
      <c r="H92" s="43">
        <f>G92*E92</f>
        <v>1688.9136000000003</v>
      </c>
      <c r="J92" s="12"/>
      <c r="K92" s="12"/>
      <c r="L92" s="12"/>
    </row>
    <row r="93" spans="1:12" s="11" customFormat="1" ht="48" x14ac:dyDescent="0.25">
      <c r="A93" s="34">
        <v>94999</v>
      </c>
      <c r="B93" s="29" t="s">
        <v>12</v>
      </c>
      <c r="C93" s="27" t="s">
        <v>177</v>
      </c>
      <c r="D93" s="31" t="s">
        <v>31</v>
      </c>
      <c r="E93" s="74">
        <v>981</v>
      </c>
      <c r="F93" s="101">
        <v>95</v>
      </c>
      <c r="G93" s="42">
        <f t="shared" ref="G93:G94" si="10">F93*1.1</f>
        <v>104.50000000000001</v>
      </c>
      <c r="H93" s="43">
        <f t="shared" ref="H93:H94" si="11">G93*E93</f>
        <v>102514.50000000001</v>
      </c>
      <c r="J93" s="12"/>
      <c r="K93" s="12"/>
      <c r="L93" s="12"/>
    </row>
    <row r="94" spans="1:12" s="11" customFormat="1" ht="57.75" customHeight="1" x14ac:dyDescent="0.25">
      <c r="A94" s="44">
        <v>87267</v>
      </c>
      <c r="B94" s="29" t="s">
        <v>12</v>
      </c>
      <c r="C94" s="30" t="s">
        <v>69</v>
      </c>
      <c r="D94" s="31" t="s">
        <v>31</v>
      </c>
      <c r="E94" s="73">
        <v>33</v>
      </c>
      <c r="F94" s="45">
        <v>65.569999999999993</v>
      </c>
      <c r="G94" s="42">
        <f t="shared" si="10"/>
        <v>72.126999999999995</v>
      </c>
      <c r="H94" s="43">
        <f t="shared" si="11"/>
        <v>2380.1909999999998</v>
      </c>
      <c r="J94" s="12"/>
      <c r="K94" s="12"/>
      <c r="L94" s="12"/>
    </row>
    <row r="95" spans="1:12" s="11" customFormat="1" ht="12.75" thickBot="1" x14ac:dyDescent="0.3">
      <c r="A95" s="140"/>
      <c r="B95" s="176" t="s">
        <v>14</v>
      </c>
      <c r="C95" s="177"/>
      <c r="D95" s="177"/>
      <c r="E95" s="177"/>
      <c r="F95" s="177"/>
      <c r="G95" s="178"/>
      <c r="H95" s="120">
        <f>SUM(H92:H94)</f>
        <v>106583.60460000002</v>
      </c>
      <c r="I95" s="18"/>
      <c r="J95" s="12"/>
      <c r="K95" s="12"/>
      <c r="L95" s="12"/>
    </row>
    <row r="96" spans="1:12" s="11" customFormat="1" ht="12.75" customHeight="1" x14ac:dyDescent="0.25">
      <c r="A96" s="50">
        <v>7</v>
      </c>
      <c r="B96" s="185" t="s">
        <v>86</v>
      </c>
      <c r="C96" s="186"/>
      <c r="D96" s="186"/>
      <c r="E96" s="186"/>
      <c r="F96" s="191"/>
      <c r="G96" s="51"/>
      <c r="H96" s="52"/>
      <c r="J96" s="12"/>
      <c r="K96" s="12"/>
      <c r="L96" s="12"/>
    </row>
    <row r="97" spans="1:12" s="11" customFormat="1" ht="60" x14ac:dyDescent="0.25">
      <c r="A97" s="44">
        <v>94570</v>
      </c>
      <c r="B97" s="29" t="s">
        <v>12</v>
      </c>
      <c r="C97" s="30" t="s">
        <v>176</v>
      </c>
      <c r="D97" s="31" t="s">
        <v>31</v>
      </c>
      <c r="E97" s="73">
        <v>1.2</v>
      </c>
      <c r="F97" s="45">
        <v>323.94</v>
      </c>
      <c r="G97" s="46">
        <f>F97*1.1</f>
        <v>356.334</v>
      </c>
      <c r="H97" s="43">
        <f>G97*E97</f>
        <v>427.60079999999999</v>
      </c>
      <c r="J97" s="12"/>
      <c r="K97" s="12"/>
      <c r="L97" s="12"/>
    </row>
    <row r="98" spans="1:12" s="11" customFormat="1" ht="48" x14ac:dyDescent="0.25">
      <c r="A98" s="44">
        <v>90795</v>
      </c>
      <c r="B98" s="29" t="s">
        <v>12</v>
      </c>
      <c r="C98" s="30" t="s">
        <v>66</v>
      </c>
      <c r="D98" s="70" t="s">
        <v>15</v>
      </c>
      <c r="E98" s="77">
        <v>8</v>
      </c>
      <c r="F98" s="45">
        <v>697.62</v>
      </c>
      <c r="G98" s="46">
        <f>F98*1.1</f>
        <v>767.38200000000006</v>
      </c>
      <c r="H98" s="43">
        <f>G98*E98</f>
        <v>6139.0560000000005</v>
      </c>
      <c r="J98" s="12"/>
      <c r="K98" s="12"/>
      <c r="L98" s="12"/>
    </row>
    <row r="99" spans="1:12" s="11" customFormat="1" ht="12.75" thickBot="1" x14ac:dyDescent="0.3">
      <c r="A99" s="119"/>
      <c r="B99" s="176" t="s">
        <v>14</v>
      </c>
      <c r="C99" s="177"/>
      <c r="D99" s="177"/>
      <c r="E99" s="177"/>
      <c r="F99" s="177"/>
      <c r="G99" s="178"/>
      <c r="H99" s="120">
        <f>SUM(H97:H98)</f>
        <v>6566.6568000000007</v>
      </c>
      <c r="J99" s="12"/>
      <c r="K99" s="12"/>
      <c r="L99" s="12"/>
    </row>
    <row r="100" spans="1:12" s="11" customFormat="1" x14ac:dyDescent="0.25">
      <c r="A100" s="48">
        <v>8</v>
      </c>
      <c r="B100" s="205" t="s">
        <v>16</v>
      </c>
      <c r="C100" s="206"/>
      <c r="D100" s="206"/>
      <c r="E100" s="206"/>
      <c r="F100" s="206"/>
      <c r="G100" s="53"/>
      <c r="H100" s="49"/>
      <c r="J100" s="12"/>
      <c r="K100" s="12"/>
      <c r="L100" s="12"/>
    </row>
    <row r="101" spans="1:12" s="11" customFormat="1" ht="24" x14ac:dyDescent="0.25">
      <c r="A101" s="39">
        <v>88415</v>
      </c>
      <c r="B101" s="40" t="s">
        <v>12</v>
      </c>
      <c r="C101" s="30" t="s">
        <v>18</v>
      </c>
      <c r="D101" s="35" t="s">
        <v>36</v>
      </c>
      <c r="E101" s="71">
        <v>700</v>
      </c>
      <c r="F101" s="47">
        <v>3.26</v>
      </c>
      <c r="G101" s="46">
        <f>F101*1.1</f>
        <v>3.5859999999999999</v>
      </c>
      <c r="H101" s="43">
        <f>G101*E101</f>
        <v>2510.1999999999998</v>
      </c>
      <c r="J101" s="12"/>
      <c r="K101" s="12"/>
      <c r="L101" s="12"/>
    </row>
    <row r="102" spans="1:12" s="11" customFormat="1" ht="36" x14ac:dyDescent="0.25">
      <c r="A102" s="39">
        <v>88489</v>
      </c>
      <c r="B102" s="40" t="s">
        <v>12</v>
      </c>
      <c r="C102" s="30" t="s">
        <v>160</v>
      </c>
      <c r="D102" s="35" t="s">
        <v>36</v>
      </c>
      <c r="E102" s="71">
        <v>900</v>
      </c>
      <c r="F102" s="47">
        <v>14.03</v>
      </c>
      <c r="G102" s="46">
        <f t="shared" ref="G102:G106" si="12">F102*1.1</f>
        <v>15.433</v>
      </c>
      <c r="H102" s="43">
        <f t="shared" ref="H102:H106" si="13">G102*E102</f>
        <v>13889.7</v>
      </c>
      <c r="J102" s="12"/>
      <c r="K102" s="12"/>
      <c r="L102" s="12"/>
    </row>
    <row r="103" spans="1:12" s="11" customFormat="1" ht="36" x14ac:dyDescent="0.25">
      <c r="A103" s="39">
        <v>88489</v>
      </c>
      <c r="B103" s="40" t="s">
        <v>12</v>
      </c>
      <c r="C103" s="30" t="s">
        <v>161</v>
      </c>
      <c r="D103" s="35" t="s">
        <v>36</v>
      </c>
      <c r="E103" s="71">
        <v>700</v>
      </c>
      <c r="F103" s="47">
        <v>14.03</v>
      </c>
      <c r="G103" s="46">
        <f t="shared" si="12"/>
        <v>15.433</v>
      </c>
      <c r="H103" s="43">
        <f t="shared" si="13"/>
        <v>10803.1</v>
      </c>
      <c r="J103" s="12"/>
      <c r="K103" s="12"/>
      <c r="L103" s="12"/>
    </row>
    <row r="104" spans="1:12" s="11" customFormat="1" ht="24" x14ac:dyDescent="0.25">
      <c r="A104" s="34">
        <v>88488</v>
      </c>
      <c r="B104" s="40" t="s">
        <v>12</v>
      </c>
      <c r="C104" s="30" t="s">
        <v>19</v>
      </c>
      <c r="D104" s="35" t="s">
        <v>36</v>
      </c>
      <c r="E104" s="71">
        <v>250</v>
      </c>
      <c r="F104" s="45">
        <v>16.07</v>
      </c>
      <c r="G104" s="46">
        <f t="shared" si="12"/>
        <v>17.677000000000003</v>
      </c>
      <c r="H104" s="43">
        <f t="shared" si="13"/>
        <v>4419.2500000000009</v>
      </c>
      <c r="J104" s="12"/>
      <c r="K104" s="12"/>
      <c r="L104" s="12"/>
    </row>
    <row r="105" spans="1:12" s="11" customFormat="1" ht="36" x14ac:dyDescent="0.25">
      <c r="A105" s="34">
        <v>102208</v>
      </c>
      <c r="B105" s="40" t="s">
        <v>12</v>
      </c>
      <c r="C105" s="30" t="s">
        <v>114</v>
      </c>
      <c r="D105" s="35" t="s">
        <v>31</v>
      </c>
      <c r="E105" s="71">
        <v>27</v>
      </c>
      <c r="F105" s="45">
        <v>7.69</v>
      </c>
      <c r="G105" s="46">
        <f t="shared" si="12"/>
        <v>8.4590000000000014</v>
      </c>
      <c r="H105" s="43">
        <f t="shared" si="13"/>
        <v>228.39300000000003</v>
      </c>
      <c r="J105" s="12"/>
      <c r="K105" s="12"/>
      <c r="L105" s="12"/>
    </row>
    <row r="106" spans="1:12" s="11" customFormat="1" ht="50.25" customHeight="1" x14ac:dyDescent="0.25">
      <c r="A106" s="28">
        <v>100724</v>
      </c>
      <c r="B106" s="40" t="s">
        <v>12</v>
      </c>
      <c r="C106" s="30" t="s">
        <v>20</v>
      </c>
      <c r="D106" s="35" t="s">
        <v>36</v>
      </c>
      <c r="E106" s="75">
        <v>7</v>
      </c>
      <c r="F106" s="47">
        <v>12.85</v>
      </c>
      <c r="G106" s="46">
        <f t="shared" si="12"/>
        <v>14.135000000000002</v>
      </c>
      <c r="H106" s="43">
        <f t="shared" si="13"/>
        <v>98.945000000000007</v>
      </c>
      <c r="J106" s="12"/>
      <c r="K106" s="12"/>
      <c r="L106" s="12"/>
    </row>
    <row r="107" spans="1:12" s="11" customFormat="1" ht="12.75" thickBot="1" x14ac:dyDescent="0.3">
      <c r="A107" s="141"/>
      <c r="B107" s="207" t="s">
        <v>14</v>
      </c>
      <c r="C107" s="208"/>
      <c r="D107" s="208"/>
      <c r="E107" s="208"/>
      <c r="F107" s="208"/>
      <c r="G107" s="209"/>
      <c r="H107" s="142">
        <f>SUM(H101:H106)</f>
        <v>31949.588</v>
      </c>
      <c r="J107" s="12"/>
      <c r="K107" s="12"/>
      <c r="L107" s="12"/>
    </row>
    <row r="108" spans="1:12" s="11" customFormat="1" x14ac:dyDescent="0.25">
      <c r="A108" s="80">
        <v>9</v>
      </c>
      <c r="B108" s="196" t="s">
        <v>27</v>
      </c>
      <c r="C108" s="197"/>
      <c r="D108" s="197"/>
      <c r="E108" s="197"/>
      <c r="F108" s="197"/>
      <c r="G108" s="197"/>
      <c r="H108" s="198"/>
      <c r="J108" s="12"/>
      <c r="K108" s="12"/>
      <c r="L108" s="12"/>
    </row>
    <row r="109" spans="1:12" s="11" customFormat="1" ht="24" x14ac:dyDescent="0.25">
      <c r="A109" s="28">
        <v>99814</v>
      </c>
      <c r="B109" s="78" t="s">
        <v>28</v>
      </c>
      <c r="C109" s="79" t="s">
        <v>29</v>
      </c>
      <c r="D109" s="35" t="s">
        <v>36</v>
      </c>
      <c r="E109" s="72">
        <v>1455</v>
      </c>
      <c r="F109" s="41">
        <v>1.88</v>
      </c>
      <c r="G109" s="42">
        <f>F109*1.1</f>
        <v>2.0680000000000001</v>
      </c>
      <c r="H109" s="43">
        <f>G109*E109</f>
        <v>3008.94</v>
      </c>
      <c r="J109" s="12"/>
      <c r="K109" s="12"/>
      <c r="L109" s="12"/>
    </row>
    <row r="110" spans="1:12" s="2" customFormat="1" ht="15.75" customHeight="1" thickBot="1" x14ac:dyDescent="0.3">
      <c r="A110" s="143"/>
      <c r="B110" s="199" t="s">
        <v>14</v>
      </c>
      <c r="C110" s="200"/>
      <c r="D110" s="200"/>
      <c r="E110" s="200"/>
      <c r="F110" s="200"/>
      <c r="G110" s="201"/>
      <c r="H110" s="144">
        <f>SUM(H109)</f>
        <v>3008.94</v>
      </c>
      <c r="I110" s="19"/>
    </row>
    <row r="111" spans="1:12" s="2" customFormat="1" ht="15.75" customHeight="1" thickBot="1" x14ac:dyDescent="0.3">
      <c r="A111" s="202" t="s">
        <v>115</v>
      </c>
      <c r="B111" s="203"/>
      <c r="C111" s="203"/>
      <c r="D111" s="203"/>
      <c r="E111" s="203"/>
      <c r="F111" s="203"/>
      <c r="G111" s="204"/>
      <c r="H111" s="145">
        <f>H110+H107+H99+H95+H90+H62+H37+H30+H23</f>
        <v>443792.31215000007</v>
      </c>
      <c r="I111" s="19"/>
    </row>
    <row r="112" spans="1:12" s="2" customFormat="1" ht="23.25" customHeight="1" thickBot="1" x14ac:dyDescent="0.3">
      <c r="A112" s="192" t="s">
        <v>121</v>
      </c>
      <c r="B112" s="193"/>
      <c r="C112" s="193"/>
      <c r="D112" s="193"/>
      <c r="E112" s="193"/>
      <c r="F112" s="193"/>
      <c r="G112" s="193"/>
      <c r="H112" s="194"/>
      <c r="I112" s="19"/>
    </row>
    <row r="113" spans="1:9" s="2" customFormat="1" ht="15.75" customHeight="1" x14ac:dyDescent="0.25">
      <c r="A113" s="50">
        <v>1</v>
      </c>
      <c r="B113" s="185" t="s">
        <v>17</v>
      </c>
      <c r="C113" s="186"/>
      <c r="D113" s="186"/>
      <c r="E113" s="186"/>
      <c r="F113" s="186"/>
      <c r="G113" s="103"/>
      <c r="H113" s="118"/>
      <c r="I113" s="19"/>
    </row>
    <row r="114" spans="1:9" s="2" customFormat="1" ht="24" x14ac:dyDescent="0.25">
      <c r="A114" s="34">
        <v>97663</v>
      </c>
      <c r="B114" s="29" t="s">
        <v>12</v>
      </c>
      <c r="C114" s="27" t="s">
        <v>49</v>
      </c>
      <c r="D114" s="70" t="s">
        <v>15</v>
      </c>
      <c r="E114" s="75">
        <v>6</v>
      </c>
      <c r="F114" s="32">
        <v>11.71</v>
      </c>
      <c r="G114" s="32">
        <f>F114*1.1</f>
        <v>12.881000000000002</v>
      </c>
      <c r="H114" s="33">
        <f t="shared" ref="H114" si="14">G114*E114</f>
        <v>77.286000000000016</v>
      </c>
      <c r="I114" s="19"/>
    </row>
    <row r="115" spans="1:9" s="2" customFormat="1" ht="24" x14ac:dyDescent="0.25">
      <c r="A115" s="34">
        <v>97644</v>
      </c>
      <c r="B115" s="29" t="s">
        <v>12</v>
      </c>
      <c r="C115" s="27" t="s">
        <v>50</v>
      </c>
      <c r="D115" s="31" t="s">
        <v>31</v>
      </c>
      <c r="E115" s="75">
        <v>8</v>
      </c>
      <c r="F115" s="32">
        <v>8.6199999999999992</v>
      </c>
      <c r="G115" s="32">
        <f t="shared" ref="G115:G118" si="15">F115*1.1</f>
        <v>9.4819999999999993</v>
      </c>
      <c r="H115" s="33">
        <f t="shared" ref="H115:H118" si="16">G115*E115</f>
        <v>75.855999999999995</v>
      </c>
      <c r="I115" s="19"/>
    </row>
    <row r="116" spans="1:9" ht="24" x14ac:dyDescent="0.25">
      <c r="A116" s="34">
        <v>97633</v>
      </c>
      <c r="B116" s="29" t="s">
        <v>12</v>
      </c>
      <c r="C116" s="27" t="s">
        <v>51</v>
      </c>
      <c r="D116" s="31" t="s">
        <v>31</v>
      </c>
      <c r="E116" s="75">
        <v>403</v>
      </c>
      <c r="F116" s="32">
        <v>21.33</v>
      </c>
      <c r="G116" s="32">
        <f t="shared" si="15"/>
        <v>23.463000000000001</v>
      </c>
      <c r="H116" s="33">
        <f t="shared" si="16"/>
        <v>9455.5889999999999</v>
      </c>
    </row>
    <row r="117" spans="1:9" ht="48" x14ac:dyDescent="0.25">
      <c r="A117" s="34">
        <v>97625</v>
      </c>
      <c r="B117" s="29" t="s">
        <v>12</v>
      </c>
      <c r="C117" s="27" t="s">
        <v>73</v>
      </c>
      <c r="D117" s="31" t="s">
        <v>48</v>
      </c>
      <c r="E117" s="83">
        <v>11</v>
      </c>
      <c r="F117" s="32">
        <v>48.33</v>
      </c>
      <c r="G117" s="32">
        <f t="shared" si="15"/>
        <v>53.163000000000004</v>
      </c>
      <c r="H117" s="33">
        <f t="shared" si="16"/>
        <v>584.79300000000001</v>
      </c>
    </row>
    <row r="118" spans="1:9" ht="36" x14ac:dyDescent="0.25">
      <c r="A118" s="34">
        <v>97647</v>
      </c>
      <c r="B118" s="29" t="s">
        <v>12</v>
      </c>
      <c r="C118" s="63" t="s">
        <v>30</v>
      </c>
      <c r="D118" s="31" t="s">
        <v>31</v>
      </c>
      <c r="E118" s="84">
        <v>273</v>
      </c>
      <c r="F118" s="32">
        <v>3.23</v>
      </c>
      <c r="G118" s="32">
        <f t="shared" si="15"/>
        <v>3.5530000000000004</v>
      </c>
      <c r="H118" s="33">
        <f t="shared" si="16"/>
        <v>969.96900000000005</v>
      </c>
    </row>
    <row r="119" spans="1:9" ht="12.75" thickBot="1" x14ac:dyDescent="0.3">
      <c r="A119" s="119"/>
      <c r="B119" s="176" t="s">
        <v>10</v>
      </c>
      <c r="C119" s="177"/>
      <c r="D119" s="177"/>
      <c r="E119" s="177"/>
      <c r="F119" s="177"/>
      <c r="G119" s="178"/>
      <c r="H119" s="120">
        <f>SUM(H114:H118)</f>
        <v>11163.492999999999</v>
      </c>
    </row>
    <row r="120" spans="1:9" x14ac:dyDescent="0.25">
      <c r="A120" s="121">
        <v>2</v>
      </c>
      <c r="B120" s="211" t="s">
        <v>45</v>
      </c>
      <c r="C120" s="211"/>
      <c r="D120" s="211"/>
      <c r="E120" s="211"/>
      <c r="F120" s="211"/>
      <c r="G120" s="211"/>
      <c r="H120" s="122"/>
    </row>
    <row r="121" spans="1:9" ht="48" x14ac:dyDescent="0.25">
      <c r="A121" s="36">
        <v>87879</v>
      </c>
      <c r="B121" s="29" t="s">
        <v>12</v>
      </c>
      <c r="C121" s="27" t="s">
        <v>23</v>
      </c>
      <c r="D121" s="31" t="s">
        <v>31</v>
      </c>
      <c r="E121" s="84">
        <v>141</v>
      </c>
      <c r="F121" s="37">
        <v>3.57</v>
      </c>
      <c r="G121" s="37">
        <f>F121*1.1</f>
        <v>3.927</v>
      </c>
      <c r="H121" s="33">
        <f>G121*E121</f>
        <v>553.70699999999999</v>
      </c>
    </row>
    <row r="122" spans="1:9" ht="60" x14ac:dyDescent="0.25">
      <c r="A122" s="34">
        <v>87529</v>
      </c>
      <c r="B122" s="29" t="s">
        <v>12</v>
      </c>
      <c r="C122" s="27" t="s">
        <v>22</v>
      </c>
      <c r="D122" s="31" t="s">
        <v>31</v>
      </c>
      <c r="E122" s="84">
        <v>141</v>
      </c>
      <c r="F122" s="38">
        <v>29.74</v>
      </c>
      <c r="G122" s="37">
        <f t="shared" ref="G122:G125" si="17">F122*1.1</f>
        <v>32.713999999999999</v>
      </c>
      <c r="H122" s="33">
        <f t="shared" ref="H122:H125" si="18">G122*E122</f>
        <v>4612.674</v>
      </c>
    </row>
    <row r="123" spans="1:9" ht="72" x14ac:dyDescent="0.25">
      <c r="A123" s="34">
        <v>87455</v>
      </c>
      <c r="B123" s="29" t="s">
        <v>12</v>
      </c>
      <c r="C123" s="27" t="s">
        <v>53</v>
      </c>
      <c r="D123" s="31" t="s">
        <v>31</v>
      </c>
      <c r="E123" s="84">
        <v>66</v>
      </c>
      <c r="F123" s="38">
        <v>74.37</v>
      </c>
      <c r="G123" s="37">
        <f t="shared" si="17"/>
        <v>81.807000000000016</v>
      </c>
      <c r="H123" s="33">
        <f t="shared" si="18"/>
        <v>5399.2620000000006</v>
      </c>
    </row>
    <row r="124" spans="1:9" ht="60" customHeight="1" x14ac:dyDescent="0.25">
      <c r="A124" s="34">
        <v>92782</v>
      </c>
      <c r="B124" s="29" t="s">
        <v>12</v>
      </c>
      <c r="C124" s="27" t="s">
        <v>134</v>
      </c>
      <c r="D124" s="31" t="s">
        <v>47</v>
      </c>
      <c r="E124" s="84">
        <v>85</v>
      </c>
      <c r="F124" s="38">
        <v>13</v>
      </c>
      <c r="G124" s="37">
        <f t="shared" si="17"/>
        <v>14.3</v>
      </c>
      <c r="H124" s="33">
        <f t="shared" si="18"/>
        <v>1215.5</v>
      </c>
    </row>
    <row r="125" spans="1:9" ht="60" x14ac:dyDescent="0.25">
      <c r="A125" s="85">
        <v>100765</v>
      </c>
      <c r="B125" s="65" t="s">
        <v>12</v>
      </c>
      <c r="C125" s="63" t="s">
        <v>46</v>
      </c>
      <c r="D125" s="70" t="s">
        <v>47</v>
      </c>
      <c r="E125" s="84">
        <v>156</v>
      </c>
      <c r="F125" s="82">
        <v>17.399999999999999</v>
      </c>
      <c r="G125" s="37">
        <f t="shared" si="17"/>
        <v>19.14</v>
      </c>
      <c r="H125" s="33">
        <f t="shared" si="18"/>
        <v>2985.84</v>
      </c>
    </row>
    <row r="126" spans="1:9" ht="12.75" thickBot="1" x14ac:dyDescent="0.3">
      <c r="A126" s="123"/>
      <c r="B126" s="190" t="s">
        <v>14</v>
      </c>
      <c r="C126" s="190"/>
      <c r="D126" s="190"/>
      <c r="E126" s="190"/>
      <c r="F126" s="190"/>
      <c r="G126" s="190"/>
      <c r="H126" s="124">
        <f>SUM(H121:H125)</f>
        <v>14766.983</v>
      </c>
    </row>
    <row r="127" spans="1:9" x14ac:dyDescent="0.25">
      <c r="A127" s="50">
        <v>3</v>
      </c>
      <c r="B127" s="185" t="s">
        <v>52</v>
      </c>
      <c r="C127" s="186"/>
      <c r="D127" s="186"/>
      <c r="E127" s="186"/>
      <c r="F127" s="186"/>
      <c r="G127" s="103"/>
      <c r="H127" s="118"/>
    </row>
    <row r="128" spans="1:9" ht="24" x14ac:dyDescent="0.25">
      <c r="A128" s="85">
        <v>94213</v>
      </c>
      <c r="B128" s="65" t="s">
        <v>12</v>
      </c>
      <c r="C128" s="63" t="s">
        <v>74</v>
      </c>
      <c r="D128" s="70" t="s">
        <v>31</v>
      </c>
      <c r="E128" s="83">
        <v>490</v>
      </c>
      <c r="F128" s="146">
        <v>94.28</v>
      </c>
      <c r="G128" s="147">
        <f>F128*1.1</f>
        <v>103.70800000000001</v>
      </c>
      <c r="H128" s="43">
        <f>G128*E128</f>
        <v>50816.920000000006</v>
      </c>
    </row>
    <row r="129" spans="1:10" ht="36" x14ac:dyDescent="0.25">
      <c r="A129" s="34">
        <v>94216</v>
      </c>
      <c r="B129" s="29" t="s">
        <v>12</v>
      </c>
      <c r="C129" s="27" t="s">
        <v>179</v>
      </c>
      <c r="D129" s="31" t="s">
        <v>31</v>
      </c>
      <c r="E129" s="75">
        <v>100</v>
      </c>
      <c r="F129" s="125">
        <v>282.24</v>
      </c>
      <c r="G129" s="147">
        <f t="shared" ref="G129:G132" si="19">F129*1.1</f>
        <v>310.46400000000006</v>
      </c>
      <c r="H129" s="43">
        <f t="shared" ref="H129:H132" si="20">G129*E129</f>
        <v>31046.400000000005</v>
      </c>
    </row>
    <row r="130" spans="1:10" ht="36" x14ac:dyDescent="0.25">
      <c r="A130" s="34">
        <v>92600</v>
      </c>
      <c r="B130" s="29" t="s">
        <v>12</v>
      </c>
      <c r="C130" s="27" t="s">
        <v>178</v>
      </c>
      <c r="D130" s="31" t="s">
        <v>15</v>
      </c>
      <c r="E130" s="75">
        <v>1</v>
      </c>
      <c r="F130" s="125">
        <v>2628.43</v>
      </c>
      <c r="G130" s="147">
        <f t="shared" si="19"/>
        <v>2891.2730000000001</v>
      </c>
      <c r="H130" s="43">
        <f t="shared" si="20"/>
        <v>2891.2730000000001</v>
      </c>
    </row>
    <row r="131" spans="1:10" ht="36" x14ac:dyDescent="0.25">
      <c r="A131" s="85">
        <v>94228</v>
      </c>
      <c r="B131" s="65" t="s">
        <v>12</v>
      </c>
      <c r="C131" s="63" t="s">
        <v>32</v>
      </c>
      <c r="D131" s="66" t="s">
        <v>13</v>
      </c>
      <c r="E131" s="83">
        <v>29</v>
      </c>
      <c r="F131" s="146">
        <v>109.36</v>
      </c>
      <c r="G131" s="147">
        <f t="shared" si="19"/>
        <v>120.29600000000001</v>
      </c>
      <c r="H131" s="43">
        <f t="shared" si="20"/>
        <v>3488.5840000000003</v>
      </c>
    </row>
    <row r="132" spans="1:10" ht="36" x14ac:dyDescent="0.25">
      <c r="A132" s="34">
        <v>94231</v>
      </c>
      <c r="B132" s="29" t="s">
        <v>12</v>
      </c>
      <c r="C132" s="63" t="s">
        <v>33</v>
      </c>
      <c r="D132" s="66" t="s">
        <v>13</v>
      </c>
      <c r="E132" s="75">
        <v>63.6</v>
      </c>
      <c r="F132" s="125">
        <v>63.99</v>
      </c>
      <c r="G132" s="147">
        <f t="shared" si="19"/>
        <v>70.38900000000001</v>
      </c>
      <c r="H132" s="43">
        <f t="shared" si="20"/>
        <v>4476.7404000000006</v>
      </c>
    </row>
    <row r="133" spans="1:10" ht="12.75" thickBot="1" x14ac:dyDescent="0.3">
      <c r="A133" s="119"/>
      <c r="B133" s="176" t="s">
        <v>10</v>
      </c>
      <c r="C133" s="177"/>
      <c r="D133" s="177"/>
      <c r="E133" s="177"/>
      <c r="F133" s="177"/>
      <c r="G133" s="178"/>
      <c r="H133" s="120">
        <f>SUM(H128:H132)</f>
        <v>92719.917400000006</v>
      </c>
    </row>
    <row r="134" spans="1:10" x14ac:dyDescent="0.25">
      <c r="A134" s="50">
        <v>4</v>
      </c>
      <c r="B134" s="185" t="s">
        <v>26</v>
      </c>
      <c r="C134" s="186"/>
      <c r="D134" s="186"/>
      <c r="E134" s="186"/>
      <c r="F134" s="191"/>
      <c r="G134" s="127"/>
      <c r="H134" s="128"/>
    </row>
    <row r="135" spans="1:10" ht="36" x14ac:dyDescent="0.25">
      <c r="A135" s="34">
        <v>91926</v>
      </c>
      <c r="B135" s="29" t="s">
        <v>12</v>
      </c>
      <c r="C135" s="27" t="s">
        <v>91</v>
      </c>
      <c r="D135" s="31" t="s">
        <v>13</v>
      </c>
      <c r="E135" s="74">
        <v>200</v>
      </c>
      <c r="F135" s="106">
        <v>3.83</v>
      </c>
      <c r="G135" s="32">
        <f>F135*1.1</f>
        <v>4.2130000000000001</v>
      </c>
      <c r="H135" s="33">
        <f t="shared" ref="H135" si="21">E135*G135</f>
        <v>842.6</v>
      </c>
      <c r="J135" s="95"/>
    </row>
    <row r="136" spans="1:10" ht="36" x14ac:dyDescent="0.25">
      <c r="A136" s="34">
        <v>91924</v>
      </c>
      <c r="B136" s="29" t="s">
        <v>12</v>
      </c>
      <c r="C136" s="27" t="s">
        <v>93</v>
      </c>
      <c r="D136" s="31" t="s">
        <v>13</v>
      </c>
      <c r="E136" s="74">
        <v>200</v>
      </c>
      <c r="F136" s="106">
        <v>2.66</v>
      </c>
      <c r="G136" s="32">
        <f t="shared" ref="G136:G146" si="22">F136*1.1</f>
        <v>2.9260000000000006</v>
      </c>
      <c r="H136" s="33">
        <f t="shared" ref="H136:H146" si="23">E136*G136</f>
        <v>585.20000000000016</v>
      </c>
      <c r="J136" s="95"/>
    </row>
    <row r="137" spans="1:10" ht="36" x14ac:dyDescent="0.25">
      <c r="A137" s="34">
        <v>91928</v>
      </c>
      <c r="B137" s="29" t="s">
        <v>12</v>
      </c>
      <c r="C137" s="27" t="s">
        <v>148</v>
      </c>
      <c r="D137" s="31" t="s">
        <v>13</v>
      </c>
      <c r="E137" s="74">
        <v>100</v>
      </c>
      <c r="F137" s="106">
        <v>6.26</v>
      </c>
      <c r="G137" s="32">
        <f t="shared" si="22"/>
        <v>6.8860000000000001</v>
      </c>
      <c r="H137" s="33">
        <f t="shared" si="23"/>
        <v>688.6</v>
      </c>
      <c r="J137" s="95"/>
    </row>
    <row r="138" spans="1:10" ht="15" x14ac:dyDescent="0.25">
      <c r="A138" s="34" t="s">
        <v>104</v>
      </c>
      <c r="B138" s="29" t="s">
        <v>87</v>
      </c>
      <c r="C138" s="27" t="s">
        <v>153</v>
      </c>
      <c r="D138" s="31" t="s">
        <v>13</v>
      </c>
      <c r="E138" s="74">
        <v>100</v>
      </c>
      <c r="F138" s="106">
        <v>1.1000000000000001</v>
      </c>
      <c r="G138" s="32">
        <f t="shared" si="22"/>
        <v>1.2100000000000002</v>
      </c>
      <c r="H138" s="33">
        <f t="shared" si="23"/>
        <v>121.00000000000001</v>
      </c>
      <c r="J138" s="95"/>
    </row>
    <row r="139" spans="1:10" ht="36" x14ac:dyDescent="0.25">
      <c r="A139" s="34">
        <v>92023</v>
      </c>
      <c r="B139" s="29" t="s">
        <v>12</v>
      </c>
      <c r="C139" s="27" t="s">
        <v>94</v>
      </c>
      <c r="D139" s="31" t="s">
        <v>15</v>
      </c>
      <c r="E139" s="74">
        <v>20</v>
      </c>
      <c r="F139" s="106">
        <v>40.119999999999997</v>
      </c>
      <c r="G139" s="32">
        <f t="shared" si="22"/>
        <v>44.131999999999998</v>
      </c>
      <c r="H139" s="33">
        <f t="shared" si="23"/>
        <v>882.64</v>
      </c>
      <c r="J139" s="95"/>
    </row>
    <row r="140" spans="1:10" ht="36" x14ac:dyDescent="0.25">
      <c r="A140" s="34">
        <v>91996</v>
      </c>
      <c r="B140" s="29" t="s">
        <v>12</v>
      </c>
      <c r="C140" s="27" t="s">
        <v>95</v>
      </c>
      <c r="D140" s="31" t="s">
        <v>15</v>
      </c>
      <c r="E140" s="74">
        <v>40</v>
      </c>
      <c r="F140" s="106">
        <v>27.03</v>
      </c>
      <c r="G140" s="32">
        <f t="shared" si="22"/>
        <v>29.733000000000004</v>
      </c>
      <c r="H140" s="33">
        <f t="shared" si="23"/>
        <v>1189.3200000000002</v>
      </c>
      <c r="J140" s="95"/>
    </row>
    <row r="141" spans="1:10" ht="24" x14ac:dyDescent="0.25">
      <c r="A141" s="34">
        <v>98308</v>
      </c>
      <c r="B141" s="29" t="s">
        <v>12</v>
      </c>
      <c r="C141" s="27" t="s">
        <v>151</v>
      </c>
      <c r="D141" s="31" t="s">
        <v>15</v>
      </c>
      <c r="E141" s="74">
        <v>1</v>
      </c>
      <c r="F141" s="106">
        <v>26.42</v>
      </c>
      <c r="G141" s="32">
        <f t="shared" si="22"/>
        <v>29.062000000000005</v>
      </c>
      <c r="H141" s="33">
        <f t="shared" si="23"/>
        <v>29.062000000000005</v>
      </c>
      <c r="J141" s="95"/>
    </row>
    <row r="142" spans="1:10" ht="24" x14ac:dyDescent="0.25">
      <c r="A142" s="34">
        <v>97609</v>
      </c>
      <c r="B142" s="29" t="s">
        <v>12</v>
      </c>
      <c r="C142" s="27" t="s">
        <v>149</v>
      </c>
      <c r="D142" s="31" t="s">
        <v>15</v>
      </c>
      <c r="E142" s="74">
        <v>10</v>
      </c>
      <c r="F142" s="106">
        <v>19.14</v>
      </c>
      <c r="G142" s="32">
        <f t="shared" si="22"/>
        <v>21.054000000000002</v>
      </c>
      <c r="H142" s="33">
        <f t="shared" si="23"/>
        <v>210.54000000000002</v>
      </c>
      <c r="J142" s="95"/>
    </row>
    <row r="143" spans="1:10" ht="24" x14ac:dyDescent="0.25">
      <c r="A143" s="34" t="s">
        <v>104</v>
      </c>
      <c r="B143" s="29" t="s">
        <v>87</v>
      </c>
      <c r="C143" s="27" t="s">
        <v>108</v>
      </c>
      <c r="D143" s="31" t="s">
        <v>15</v>
      </c>
      <c r="E143" s="75">
        <v>10</v>
      </c>
      <c r="F143" s="106">
        <v>35</v>
      </c>
      <c r="G143" s="32">
        <f t="shared" si="22"/>
        <v>38.5</v>
      </c>
      <c r="H143" s="33">
        <f t="shared" si="23"/>
        <v>385</v>
      </c>
      <c r="J143" s="95"/>
    </row>
    <row r="144" spans="1:10" ht="24" x14ac:dyDescent="0.25">
      <c r="A144" s="34" t="s">
        <v>104</v>
      </c>
      <c r="B144" s="29" t="s">
        <v>87</v>
      </c>
      <c r="C144" s="27" t="s">
        <v>152</v>
      </c>
      <c r="D144" s="31" t="s">
        <v>15</v>
      </c>
      <c r="E144" s="75">
        <v>10</v>
      </c>
      <c r="F144" s="106">
        <v>35</v>
      </c>
      <c r="G144" s="32">
        <f t="shared" si="22"/>
        <v>38.5</v>
      </c>
      <c r="H144" s="33">
        <f t="shared" si="23"/>
        <v>385</v>
      </c>
      <c r="J144" s="95"/>
    </row>
    <row r="145" spans="1:10" ht="15" x14ac:dyDescent="0.25">
      <c r="A145" s="34" t="s">
        <v>104</v>
      </c>
      <c r="B145" s="29" t="s">
        <v>87</v>
      </c>
      <c r="C145" s="27" t="s">
        <v>154</v>
      </c>
      <c r="D145" s="31" t="s">
        <v>15</v>
      </c>
      <c r="E145" s="74">
        <v>4</v>
      </c>
      <c r="F145" s="106">
        <v>274.8</v>
      </c>
      <c r="G145" s="32">
        <f t="shared" si="22"/>
        <v>302.28000000000003</v>
      </c>
      <c r="H145" s="33">
        <f t="shared" si="23"/>
        <v>1209.1200000000001</v>
      </c>
      <c r="J145" s="95"/>
    </row>
    <row r="146" spans="1:10" ht="24" x14ac:dyDescent="0.25">
      <c r="A146" s="34" t="s">
        <v>104</v>
      </c>
      <c r="B146" s="29" t="s">
        <v>87</v>
      </c>
      <c r="C146" s="27" t="s">
        <v>107</v>
      </c>
      <c r="D146" s="31" t="s">
        <v>15</v>
      </c>
      <c r="E146" s="75">
        <v>8</v>
      </c>
      <c r="F146" s="106">
        <v>70</v>
      </c>
      <c r="G146" s="32">
        <f t="shared" si="22"/>
        <v>77</v>
      </c>
      <c r="H146" s="33">
        <f t="shared" si="23"/>
        <v>616</v>
      </c>
      <c r="J146" s="95"/>
    </row>
    <row r="147" spans="1:10" ht="12.75" thickBot="1" x14ac:dyDescent="0.3">
      <c r="A147" s="136"/>
      <c r="B147" s="137"/>
      <c r="C147" s="188" t="s">
        <v>10</v>
      </c>
      <c r="D147" s="188"/>
      <c r="E147" s="188"/>
      <c r="F147" s="188"/>
      <c r="G147" s="189"/>
      <c r="H147" s="138">
        <f>SUM(H135:H146)</f>
        <v>7144.0820000000003</v>
      </c>
    </row>
    <row r="148" spans="1:10" x14ac:dyDescent="0.25">
      <c r="A148" s="50">
        <v>5</v>
      </c>
      <c r="B148" s="185" t="s">
        <v>40</v>
      </c>
      <c r="C148" s="186"/>
      <c r="D148" s="186"/>
      <c r="E148" s="186"/>
      <c r="F148" s="191"/>
      <c r="G148" s="127"/>
      <c r="H148" s="128"/>
    </row>
    <row r="149" spans="1:10" ht="48" x14ac:dyDescent="0.25">
      <c r="A149" s="54">
        <v>95470</v>
      </c>
      <c r="B149" s="55" t="s">
        <v>12</v>
      </c>
      <c r="C149" s="56" t="s">
        <v>63</v>
      </c>
      <c r="D149" s="57" t="s">
        <v>15</v>
      </c>
      <c r="E149" s="76">
        <v>3</v>
      </c>
      <c r="F149" s="58">
        <v>228.43</v>
      </c>
      <c r="G149" s="58">
        <f>F149*1.1</f>
        <v>251.27300000000002</v>
      </c>
      <c r="H149" s="59">
        <f>G149*E149</f>
        <v>753.81900000000007</v>
      </c>
    </row>
    <row r="150" spans="1:10" ht="36" x14ac:dyDescent="0.25">
      <c r="A150" s="148">
        <v>86899</v>
      </c>
      <c r="B150" s="65" t="s">
        <v>12</v>
      </c>
      <c r="C150" s="63" t="s">
        <v>37</v>
      </c>
      <c r="D150" s="57" t="s">
        <v>15</v>
      </c>
      <c r="E150" s="73">
        <v>3</v>
      </c>
      <c r="F150" s="45">
        <v>304.75</v>
      </c>
      <c r="G150" s="58">
        <f t="shared" ref="G150:G168" si="24">F150*1.1</f>
        <v>335.22500000000002</v>
      </c>
      <c r="H150" s="59">
        <f t="shared" ref="H150:H168" si="25">G150*E150</f>
        <v>1005.6750000000001</v>
      </c>
    </row>
    <row r="151" spans="1:10" ht="36" x14ac:dyDescent="0.25">
      <c r="A151" s="85">
        <v>86901</v>
      </c>
      <c r="B151" s="65" t="s">
        <v>12</v>
      </c>
      <c r="C151" s="63" t="s">
        <v>38</v>
      </c>
      <c r="D151" s="57" t="s">
        <v>15</v>
      </c>
      <c r="E151" s="74">
        <v>3</v>
      </c>
      <c r="F151" s="45">
        <v>114.32</v>
      </c>
      <c r="G151" s="58">
        <f t="shared" si="24"/>
        <v>125.75200000000001</v>
      </c>
      <c r="H151" s="59">
        <f t="shared" si="25"/>
        <v>377.25600000000003</v>
      </c>
    </row>
    <row r="152" spans="1:10" ht="36" x14ac:dyDescent="0.25">
      <c r="A152" s="85">
        <v>86915</v>
      </c>
      <c r="B152" s="65" t="s">
        <v>12</v>
      </c>
      <c r="C152" s="63" t="s">
        <v>39</v>
      </c>
      <c r="D152" s="57" t="s">
        <v>15</v>
      </c>
      <c r="E152" s="74">
        <v>3</v>
      </c>
      <c r="F152" s="45">
        <v>103.97</v>
      </c>
      <c r="G152" s="58">
        <f t="shared" si="24"/>
        <v>114.367</v>
      </c>
      <c r="H152" s="59">
        <f t="shared" si="25"/>
        <v>343.101</v>
      </c>
    </row>
    <row r="153" spans="1:10" ht="36" x14ac:dyDescent="0.25">
      <c r="A153" s="60">
        <v>95547</v>
      </c>
      <c r="B153" s="65" t="s">
        <v>12</v>
      </c>
      <c r="C153" s="61" t="s">
        <v>41</v>
      </c>
      <c r="D153" s="57" t="s">
        <v>15</v>
      </c>
      <c r="E153" s="74">
        <v>3</v>
      </c>
      <c r="F153" s="45">
        <v>67.39</v>
      </c>
      <c r="G153" s="58">
        <f t="shared" si="24"/>
        <v>74.129000000000005</v>
      </c>
      <c r="H153" s="59">
        <f t="shared" si="25"/>
        <v>222.387</v>
      </c>
    </row>
    <row r="154" spans="1:10" ht="24" x14ac:dyDescent="0.25">
      <c r="A154" s="60">
        <v>95544</v>
      </c>
      <c r="B154" s="65" t="s">
        <v>12</v>
      </c>
      <c r="C154" s="61" t="s">
        <v>42</v>
      </c>
      <c r="D154" s="57" t="s">
        <v>15</v>
      </c>
      <c r="E154" s="74">
        <v>3</v>
      </c>
      <c r="F154" s="45">
        <v>56.2</v>
      </c>
      <c r="G154" s="58">
        <f t="shared" si="24"/>
        <v>61.820000000000007</v>
      </c>
      <c r="H154" s="59">
        <f t="shared" si="25"/>
        <v>185.46000000000004</v>
      </c>
    </row>
    <row r="155" spans="1:10" ht="24" x14ac:dyDescent="0.25">
      <c r="A155" s="60">
        <v>100874</v>
      </c>
      <c r="B155" s="40" t="s">
        <v>12</v>
      </c>
      <c r="C155" s="56" t="s">
        <v>43</v>
      </c>
      <c r="D155" s="57" t="s">
        <v>15</v>
      </c>
      <c r="E155" s="74">
        <v>2</v>
      </c>
      <c r="F155" s="45">
        <v>254.44</v>
      </c>
      <c r="G155" s="58">
        <f t="shared" si="24"/>
        <v>279.88400000000001</v>
      </c>
      <c r="H155" s="59">
        <f t="shared" si="25"/>
        <v>559.76800000000003</v>
      </c>
    </row>
    <row r="156" spans="1:10" ht="36" x14ac:dyDescent="0.25">
      <c r="A156" s="60">
        <v>100872</v>
      </c>
      <c r="B156" s="40" t="s">
        <v>12</v>
      </c>
      <c r="C156" s="56" t="s">
        <v>44</v>
      </c>
      <c r="D156" s="57" t="s">
        <v>15</v>
      </c>
      <c r="E156" s="74">
        <v>4</v>
      </c>
      <c r="F156" s="45">
        <v>245.76</v>
      </c>
      <c r="G156" s="58">
        <f t="shared" si="24"/>
        <v>270.33600000000001</v>
      </c>
      <c r="H156" s="59">
        <f t="shared" si="25"/>
        <v>1081.3440000000001</v>
      </c>
    </row>
    <row r="157" spans="1:10" s="97" customFormat="1" ht="48" x14ac:dyDescent="0.25">
      <c r="A157" s="100">
        <v>89744</v>
      </c>
      <c r="B157" s="40" t="s">
        <v>12</v>
      </c>
      <c r="C157" s="98" t="s">
        <v>126</v>
      </c>
      <c r="D157" s="57" t="s">
        <v>15</v>
      </c>
      <c r="E157" s="72">
        <v>3</v>
      </c>
      <c r="F157" s="45">
        <v>26.13</v>
      </c>
      <c r="G157" s="58">
        <f t="shared" si="24"/>
        <v>28.743000000000002</v>
      </c>
      <c r="H157" s="59">
        <f t="shared" si="25"/>
        <v>86.229000000000013</v>
      </c>
    </row>
    <row r="158" spans="1:10" s="97" customFormat="1" ht="36" x14ac:dyDescent="0.25">
      <c r="A158" s="100">
        <v>89714</v>
      </c>
      <c r="B158" s="40" t="s">
        <v>12</v>
      </c>
      <c r="C158" s="98" t="s">
        <v>55</v>
      </c>
      <c r="D158" s="99" t="s">
        <v>13</v>
      </c>
      <c r="E158" s="72">
        <v>18</v>
      </c>
      <c r="F158" s="45">
        <v>58.88</v>
      </c>
      <c r="G158" s="58">
        <f t="shared" si="24"/>
        <v>64.768000000000015</v>
      </c>
      <c r="H158" s="59">
        <f t="shared" si="25"/>
        <v>1165.8240000000003</v>
      </c>
    </row>
    <row r="159" spans="1:10" ht="41.25" customHeight="1" x14ac:dyDescent="0.25">
      <c r="A159" s="100">
        <v>86883</v>
      </c>
      <c r="B159" s="40" t="s">
        <v>12</v>
      </c>
      <c r="C159" s="98" t="s">
        <v>162</v>
      </c>
      <c r="D159" s="57" t="s">
        <v>15</v>
      </c>
      <c r="E159" s="72">
        <v>1</v>
      </c>
      <c r="F159" s="45">
        <v>12.4</v>
      </c>
      <c r="G159" s="58">
        <f t="shared" si="24"/>
        <v>13.640000000000002</v>
      </c>
      <c r="H159" s="59">
        <f t="shared" si="25"/>
        <v>13.640000000000002</v>
      </c>
    </row>
    <row r="160" spans="1:10" ht="36" x14ac:dyDescent="0.25">
      <c r="A160" s="60">
        <v>86877</v>
      </c>
      <c r="B160" s="65" t="s">
        <v>12</v>
      </c>
      <c r="C160" s="61" t="s">
        <v>132</v>
      </c>
      <c r="D160" s="57" t="s">
        <v>15</v>
      </c>
      <c r="E160" s="74">
        <v>1</v>
      </c>
      <c r="F160" s="45">
        <v>49.72</v>
      </c>
      <c r="G160" s="58">
        <f t="shared" si="24"/>
        <v>54.692</v>
      </c>
      <c r="H160" s="59">
        <f t="shared" si="25"/>
        <v>54.692</v>
      </c>
    </row>
    <row r="161" spans="1:8" ht="36" x14ac:dyDescent="0.25">
      <c r="A161" s="60">
        <v>89497</v>
      </c>
      <c r="B161" s="65" t="s">
        <v>12</v>
      </c>
      <c r="C161" s="61" t="s">
        <v>54</v>
      </c>
      <c r="D161" s="57" t="s">
        <v>15</v>
      </c>
      <c r="E161" s="84">
        <v>4</v>
      </c>
      <c r="F161" s="45">
        <v>12.59</v>
      </c>
      <c r="G161" s="58">
        <f t="shared" si="24"/>
        <v>13.849</v>
      </c>
      <c r="H161" s="59">
        <f t="shared" si="25"/>
        <v>55.396000000000001</v>
      </c>
    </row>
    <row r="162" spans="1:8" ht="24" x14ac:dyDescent="0.25">
      <c r="A162" s="64">
        <v>86887</v>
      </c>
      <c r="B162" s="65" t="s">
        <v>12</v>
      </c>
      <c r="C162" s="63" t="s">
        <v>79</v>
      </c>
      <c r="D162" s="57" t="s">
        <v>15</v>
      </c>
      <c r="E162" s="84">
        <v>1</v>
      </c>
      <c r="F162" s="67">
        <v>40.06</v>
      </c>
      <c r="G162" s="58">
        <f t="shared" si="24"/>
        <v>44.06600000000001</v>
      </c>
      <c r="H162" s="59">
        <f t="shared" si="25"/>
        <v>44.06600000000001</v>
      </c>
    </row>
    <row r="163" spans="1:8" ht="36" x14ac:dyDescent="0.25">
      <c r="A163" s="68">
        <v>89711</v>
      </c>
      <c r="B163" s="65" t="s">
        <v>12</v>
      </c>
      <c r="C163" s="63" t="s">
        <v>56</v>
      </c>
      <c r="D163" s="66" t="s">
        <v>13</v>
      </c>
      <c r="E163" s="84">
        <v>5</v>
      </c>
      <c r="F163" s="67">
        <v>20.75</v>
      </c>
      <c r="G163" s="58">
        <f t="shared" si="24"/>
        <v>22.825000000000003</v>
      </c>
      <c r="H163" s="59">
        <f t="shared" si="25"/>
        <v>114.12500000000001</v>
      </c>
    </row>
    <row r="164" spans="1:8" ht="36" x14ac:dyDescent="0.25">
      <c r="A164" s="68">
        <v>89481</v>
      </c>
      <c r="B164" s="65" t="s">
        <v>12</v>
      </c>
      <c r="C164" s="63" t="s">
        <v>57</v>
      </c>
      <c r="D164" s="66" t="s">
        <v>15</v>
      </c>
      <c r="E164" s="84">
        <v>3</v>
      </c>
      <c r="F164" s="67">
        <v>4.6900000000000004</v>
      </c>
      <c r="G164" s="58">
        <f t="shared" si="24"/>
        <v>5.1590000000000007</v>
      </c>
      <c r="H164" s="59">
        <f t="shared" si="25"/>
        <v>15.477000000000002</v>
      </c>
    </row>
    <row r="165" spans="1:8" ht="60" x14ac:dyDescent="0.25">
      <c r="A165" s="68">
        <v>94672</v>
      </c>
      <c r="B165" s="65" t="s">
        <v>12</v>
      </c>
      <c r="C165" s="63" t="s">
        <v>58</v>
      </c>
      <c r="D165" s="66" t="s">
        <v>15</v>
      </c>
      <c r="E165" s="84">
        <v>2</v>
      </c>
      <c r="F165" s="67">
        <v>11.32</v>
      </c>
      <c r="G165" s="58">
        <f t="shared" si="24"/>
        <v>12.452000000000002</v>
      </c>
      <c r="H165" s="59">
        <f t="shared" si="25"/>
        <v>24.904000000000003</v>
      </c>
    </row>
    <row r="166" spans="1:8" ht="36" x14ac:dyDescent="0.25">
      <c r="A166" s="68">
        <v>89378</v>
      </c>
      <c r="B166" s="65" t="s">
        <v>12</v>
      </c>
      <c r="C166" s="63" t="s">
        <v>59</v>
      </c>
      <c r="D166" s="66" t="s">
        <v>15</v>
      </c>
      <c r="E166" s="84">
        <v>3</v>
      </c>
      <c r="F166" s="67">
        <v>6.64</v>
      </c>
      <c r="G166" s="58">
        <f t="shared" si="24"/>
        <v>7.3040000000000003</v>
      </c>
      <c r="H166" s="59">
        <f t="shared" si="25"/>
        <v>21.911999999999999</v>
      </c>
    </row>
    <row r="167" spans="1:8" ht="36" x14ac:dyDescent="0.25">
      <c r="A167" s="68">
        <v>89446</v>
      </c>
      <c r="B167" s="65" t="s">
        <v>12</v>
      </c>
      <c r="C167" s="63" t="s">
        <v>60</v>
      </c>
      <c r="D167" s="66" t="s">
        <v>13</v>
      </c>
      <c r="E167" s="84">
        <v>10</v>
      </c>
      <c r="F167" s="67">
        <v>5.88</v>
      </c>
      <c r="G167" s="58">
        <f t="shared" si="24"/>
        <v>6.468</v>
      </c>
      <c r="H167" s="59">
        <f t="shared" si="25"/>
        <v>64.680000000000007</v>
      </c>
    </row>
    <row r="168" spans="1:8" ht="36" x14ac:dyDescent="0.25">
      <c r="A168" s="68">
        <v>96689</v>
      </c>
      <c r="B168" s="65" t="s">
        <v>12</v>
      </c>
      <c r="C168" s="63" t="s">
        <v>61</v>
      </c>
      <c r="D168" s="66" t="s">
        <v>15</v>
      </c>
      <c r="E168" s="84">
        <v>3</v>
      </c>
      <c r="F168" s="67">
        <v>13.64</v>
      </c>
      <c r="G168" s="58">
        <f t="shared" si="24"/>
        <v>15.004000000000001</v>
      </c>
      <c r="H168" s="59">
        <f t="shared" si="25"/>
        <v>45.012</v>
      </c>
    </row>
    <row r="169" spans="1:8" ht="12.75" thickBot="1" x14ac:dyDescent="0.3">
      <c r="A169" s="140"/>
      <c r="B169" s="176" t="s">
        <v>10</v>
      </c>
      <c r="C169" s="177"/>
      <c r="D169" s="177"/>
      <c r="E169" s="177"/>
      <c r="F169" s="177"/>
      <c r="G169" s="178"/>
      <c r="H169" s="120">
        <f>SUM(H149:H168)</f>
        <v>6234.7670000000016</v>
      </c>
    </row>
    <row r="170" spans="1:8" x14ac:dyDescent="0.25">
      <c r="A170" s="48">
        <v>6</v>
      </c>
      <c r="B170" s="173" t="s">
        <v>117</v>
      </c>
      <c r="C170" s="174"/>
      <c r="D170" s="174"/>
      <c r="E170" s="174"/>
      <c r="F170" s="174"/>
      <c r="G170" s="175"/>
      <c r="H170" s="49"/>
    </row>
    <row r="171" spans="1:8" ht="36" x14ac:dyDescent="0.25">
      <c r="A171" s="85">
        <v>87263</v>
      </c>
      <c r="B171" s="65" t="s">
        <v>12</v>
      </c>
      <c r="C171" s="63" t="s">
        <v>68</v>
      </c>
      <c r="D171" s="31" t="s">
        <v>31</v>
      </c>
      <c r="E171" s="74">
        <v>160</v>
      </c>
      <c r="F171" s="41">
        <v>132.36000000000001</v>
      </c>
      <c r="G171" s="87">
        <f>F171*1.1</f>
        <v>145.59600000000003</v>
      </c>
      <c r="H171" s="43">
        <f>G171*E171</f>
        <v>23295.360000000004</v>
      </c>
    </row>
    <row r="172" spans="1:8" ht="36" x14ac:dyDescent="0.25">
      <c r="A172" s="44">
        <v>88650</v>
      </c>
      <c r="B172" s="29" t="s">
        <v>12</v>
      </c>
      <c r="C172" s="63" t="s">
        <v>119</v>
      </c>
      <c r="D172" s="31" t="s">
        <v>13</v>
      </c>
      <c r="E172" s="88">
        <v>60</v>
      </c>
      <c r="F172" s="45">
        <v>14.61</v>
      </c>
      <c r="G172" s="87">
        <f t="shared" ref="G172:G174" si="26">F172*1.1</f>
        <v>16.071000000000002</v>
      </c>
      <c r="H172" s="43">
        <f t="shared" ref="H172:H174" si="27">G172*E172</f>
        <v>964.2600000000001</v>
      </c>
    </row>
    <row r="173" spans="1:8" ht="48" x14ac:dyDescent="0.25">
      <c r="A173" s="44">
        <v>87248</v>
      </c>
      <c r="B173" s="29" t="s">
        <v>12</v>
      </c>
      <c r="C173" s="63" t="s">
        <v>120</v>
      </c>
      <c r="D173" s="31" t="s">
        <v>31</v>
      </c>
      <c r="E173" s="73">
        <v>105</v>
      </c>
      <c r="F173" s="45">
        <v>43.9</v>
      </c>
      <c r="G173" s="87">
        <f t="shared" si="26"/>
        <v>48.29</v>
      </c>
      <c r="H173" s="43">
        <f t="shared" si="27"/>
        <v>5070.45</v>
      </c>
    </row>
    <row r="174" spans="1:8" ht="60" x14ac:dyDescent="0.25">
      <c r="A174" s="44">
        <v>87267</v>
      </c>
      <c r="B174" s="29" t="s">
        <v>12</v>
      </c>
      <c r="C174" s="63" t="s">
        <v>128</v>
      </c>
      <c r="D174" s="31" t="s">
        <v>31</v>
      </c>
      <c r="E174" s="73">
        <v>138</v>
      </c>
      <c r="F174" s="45">
        <v>65.569999999999993</v>
      </c>
      <c r="G174" s="87">
        <f t="shared" si="26"/>
        <v>72.126999999999995</v>
      </c>
      <c r="H174" s="43">
        <f t="shared" si="27"/>
        <v>9953.5259999999998</v>
      </c>
    </row>
    <row r="175" spans="1:8" ht="12.75" thickBot="1" x14ac:dyDescent="0.3">
      <c r="A175" s="140"/>
      <c r="B175" s="176" t="s">
        <v>14</v>
      </c>
      <c r="C175" s="177"/>
      <c r="D175" s="177"/>
      <c r="E175" s="177"/>
      <c r="F175" s="177"/>
      <c r="G175" s="178"/>
      <c r="H175" s="120">
        <f>SUM(H171:H174)</f>
        <v>39283.596000000005</v>
      </c>
    </row>
    <row r="176" spans="1:8" x14ac:dyDescent="0.25">
      <c r="A176" s="50">
        <v>7</v>
      </c>
      <c r="B176" s="185" t="s">
        <v>86</v>
      </c>
      <c r="C176" s="186"/>
      <c r="D176" s="186"/>
      <c r="E176" s="186"/>
      <c r="F176" s="191"/>
      <c r="G176" s="51"/>
      <c r="H176" s="52"/>
    </row>
    <row r="177" spans="1:8" ht="24" x14ac:dyDescent="0.25">
      <c r="A177" s="44">
        <v>100701</v>
      </c>
      <c r="B177" s="29" t="s">
        <v>12</v>
      </c>
      <c r="C177" s="63" t="s">
        <v>129</v>
      </c>
      <c r="D177" s="31" t="s">
        <v>31</v>
      </c>
      <c r="E177" s="88">
        <v>9</v>
      </c>
      <c r="F177" s="45">
        <v>563.55999999999995</v>
      </c>
      <c r="G177" s="46">
        <f>F177*1.1</f>
        <v>619.91599999999994</v>
      </c>
      <c r="H177" s="43">
        <f>G177*E177</f>
        <v>5579.2439999999997</v>
      </c>
    </row>
    <row r="178" spans="1:8" ht="12.75" thickBot="1" x14ac:dyDescent="0.3">
      <c r="A178" s="119"/>
      <c r="B178" s="176" t="s">
        <v>14</v>
      </c>
      <c r="C178" s="177"/>
      <c r="D178" s="177"/>
      <c r="E178" s="177"/>
      <c r="F178" s="177"/>
      <c r="G178" s="178"/>
      <c r="H178" s="120">
        <f>SUM(H177)</f>
        <v>5579.2439999999997</v>
      </c>
    </row>
    <row r="179" spans="1:8" x14ac:dyDescent="0.25">
      <c r="A179" s="48">
        <v>8</v>
      </c>
      <c r="B179" s="205" t="s">
        <v>16</v>
      </c>
      <c r="C179" s="206"/>
      <c r="D179" s="206"/>
      <c r="E179" s="206"/>
      <c r="F179" s="206"/>
      <c r="G179" s="53"/>
      <c r="H179" s="49"/>
    </row>
    <row r="180" spans="1:8" ht="24" x14ac:dyDescent="0.25">
      <c r="A180" s="85">
        <v>88415</v>
      </c>
      <c r="B180" s="65" t="s">
        <v>12</v>
      </c>
      <c r="C180" s="63" t="s">
        <v>18</v>
      </c>
      <c r="D180" s="66" t="s">
        <v>36</v>
      </c>
      <c r="E180" s="83">
        <v>105</v>
      </c>
      <c r="F180" s="47">
        <v>3.26</v>
      </c>
      <c r="G180" s="46">
        <f>F180*1.1</f>
        <v>3.5859999999999999</v>
      </c>
      <c r="H180" s="43">
        <f>G180*E180</f>
        <v>376.53</v>
      </c>
    </row>
    <row r="181" spans="1:8" ht="36" x14ac:dyDescent="0.25">
      <c r="A181" s="85">
        <v>88489</v>
      </c>
      <c r="B181" s="65" t="s">
        <v>12</v>
      </c>
      <c r="C181" s="63" t="s">
        <v>72</v>
      </c>
      <c r="D181" s="66" t="s">
        <v>36</v>
      </c>
      <c r="E181" s="83">
        <v>2060</v>
      </c>
      <c r="F181" s="47">
        <v>14.03</v>
      </c>
      <c r="G181" s="46">
        <f t="shared" ref="G181:G185" si="28">F181*1.1</f>
        <v>15.433</v>
      </c>
      <c r="H181" s="43">
        <f t="shared" ref="H181:H185" si="29">G181*E181</f>
        <v>31791.98</v>
      </c>
    </row>
    <row r="182" spans="1:8" ht="36" x14ac:dyDescent="0.25">
      <c r="A182" s="85">
        <v>88489</v>
      </c>
      <c r="B182" s="65" t="s">
        <v>12</v>
      </c>
      <c r="C182" s="63" t="s">
        <v>71</v>
      </c>
      <c r="D182" s="66" t="s">
        <v>36</v>
      </c>
      <c r="E182" s="83">
        <v>105</v>
      </c>
      <c r="F182" s="47">
        <v>14.03</v>
      </c>
      <c r="G182" s="46">
        <f t="shared" si="28"/>
        <v>15.433</v>
      </c>
      <c r="H182" s="43">
        <f t="shared" si="29"/>
        <v>1620.4649999999999</v>
      </c>
    </row>
    <row r="183" spans="1:8" ht="24" x14ac:dyDescent="0.25">
      <c r="A183" s="34">
        <v>88488</v>
      </c>
      <c r="B183" s="65" t="s">
        <v>12</v>
      </c>
      <c r="C183" s="63" t="s">
        <v>19</v>
      </c>
      <c r="D183" s="66" t="s">
        <v>36</v>
      </c>
      <c r="E183" s="83">
        <v>518</v>
      </c>
      <c r="F183" s="45">
        <v>16.07</v>
      </c>
      <c r="G183" s="46">
        <f t="shared" si="28"/>
        <v>17.677000000000003</v>
      </c>
      <c r="H183" s="43">
        <f t="shared" si="29"/>
        <v>9156.6860000000015</v>
      </c>
    </row>
    <row r="184" spans="1:8" ht="36" x14ac:dyDescent="0.25">
      <c r="A184" s="34">
        <v>102492</v>
      </c>
      <c r="B184" s="65" t="s">
        <v>12</v>
      </c>
      <c r="C184" s="63" t="s">
        <v>83</v>
      </c>
      <c r="D184" s="66" t="s">
        <v>31</v>
      </c>
      <c r="E184" s="83">
        <v>1070</v>
      </c>
      <c r="F184" s="45">
        <v>21.41</v>
      </c>
      <c r="G184" s="46">
        <f t="shared" si="28"/>
        <v>23.551000000000002</v>
      </c>
      <c r="H184" s="43">
        <f t="shared" si="29"/>
        <v>25199.570000000003</v>
      </c>
    </row>
    <row r="185" spans="1:8" ht="48" x14ac:dyDescent="0.25">
      <c r="A185" s="89">
        <v>100724</v>
      </c>
      <c r="B185" s="65" t="s">
        <v>12</v>
      </c>
      <c r="C185" s="63" t="s">
        <v>20</v>
      </c>
      <c r="D185" s="66" t="s">
        <v>36</v>
      </c>
      <c r="E185" s="75">
        <v>7</v>
      </c>
      <c r="F185" s="47">
        <v>12.85</v>
      </c>
      <c r="G185" s="46">
        <f t="shared" si="28"/>
        <v>14.135000000000002</v>
      </c>
      <c r="H185" s="43">
        <f t="shared" si="29"/>
        <v>98.945000000000007</v>
      </c>
    </row>
    <row r="186" spans="1:8" ht="12.75" thickBot="1" x14ac:dyDescent="0.3">
      <c r="A186" s="141"/>
      <c r="B186" s="207" t="s">
        <v>14</v>
      </c>
      <c r="C186" s="208"/>
      <c r="D186" s="208"/>
      <c r="E186" s="208"/>
      <c r="F186" s="208"/>
      <c r="G186" s="209"/>
      <c r="H186" s="142">
        <f>SUM(H180:H185)</f>
        <v>68244.176000000007</v>
      </c>
    </row>
    <row r="187" spans="1:8" x14ac:dyDescent="0.25">
      <c r="A187" s="90">
        <v>9</v>
      </c>
      <c r="B187" s="196" t="s">
        <v>27</v>
      </c>
      <c r="C187" s="197"/>
      <c r="D187" s="197"/>
      <c r="E187" s="197"/>
      <c r="F187" s="197"/>
      <c r="G187" s="197"/>
      <c r="H187" s="198"/>
    </row>
    <row r="188" spans="1:8" x14ac:dyDescent="0.25">
      <c r="A188" s="89" t="s">
        <v>104</v>
      </c>
      <c r="B188" s="91" t="s">
        <v>87</v>
      </c>
      <c r="C188" s="92" t="s">
        <v>85</v>
      </c>
      <c r="D188" s="66" t="s">
        <v>36</v>
      </c>
      <c r="E188" s="84">
        <v>16</v>
      </c>
      <c r="F188" s="41">
        <v>2600</v>
      </c>
      <c r="G188" s="87">
        <f>F188*1.1</f>
        <v>2860.0000000000005</v>
      </c>
      <c r="H188" s="43">
        <f>G188*E188</f>
        <v>45760.000000000007</v>
      </c>
    </row>
    <row r="189" spans="1:8" x14ac:dyDescent="0.25">
      <c r="A189" s="89" t="s">
        <v>104</v>
      </c>
      <c r="B189" s="91" t="s">
        <v>87</v>
      </c>
      <c r="C189" s="92" t="s">
        <v>84</v>
      </c>
      <c r="D189" s="66" t="s">
        <v>36</v>
      </c>
      <c r="E189" s="84">
        <v>2.1</v>
      </c>
      <c r="F189" s="41">
        <v>190</v>
      </c>
      <c r="G189" s="87">
        <f>F189*1.1</f>
        <v>209.00000000000003</v>
      </c>
      <c r="H189" s="43">
        <f>G189*E189</f>
        <v>438.90000000000009</v>
      </c>
    </row>
    <row r="190" spans="1:8" ht="12.75" thickBot="1" x14ac:dyDescent="0.3">
      <c r="A190" s="149"/>
      <c r="B190" s="199" t="s">
        <v>14</v>
      </c>
      <c r="C190" s="200"/>
      <c r="D190" s="200"/>
      <c r="E190" s="200"/>
      <c r="F190" s="200"/>
      <c r="G190" s="201"/>
      <c r="H190" s="144">
        <f>SUM(H188:H189)</f>
        <v>46198.900000000009</v>
      </c>
    </row>
    <row r="191" spans="1:8" ht="12.75" thickBot="1" x14ac:dyDescent="0.3">
      <c r="A191" s="202" t="s">
        <v>122</v>
      </c>
      <c r="B191" s="203"/>
      <c r="C191" s="203"/>
      <c r="D191" s="203"/>
      <c r="E191" s="203"/>
      <c r="F191" s="203"/>
      <c r="G191" s="204"/>
      <c r="H191" s="145">
        <f>H190+H186+H178+H175+H169+H147+H133+H126+H119</f>
        <v>291335.15840000007</v>
      </c>
    </row>
    <row r="192" spans="1:8" ht="28.5" customHeight="1" thickBot="1" x14ac:dyDescent="0.3">
      <c r="A192" s="192" t="s">
        <v>123</v>
      </c>
      <c r="B192" s="193"/>
      <c r="C192" s="193"/>
      <c r="D192" s="193"/>
      <c r="E192" s="193"/>
      <c r="F192" s="193"/>
      <c r="G192" s="193"/>
      <c r="H192" s="194"/>
    </row>
    <row r="193" spans="1:8" x14ac:dyDescent="0.25">
      <c r="A193" s="50">
        <v>1</v>
      </c>
      <c r="B193" s="185" t="s">
        <v>17</v>
      </c>
      <c r="C193" s="186"/>
      <c r="D193" s="186"/>
      <c r="E193" s="186"/>
      <c r="F193" s="186"/>
      <c r="G193" s="103"/>
      <c r="H193" s="118"/>
    </row>
    <row r="194" spans="1:8" x14ac:dyDescent="0.25">
      <c r="A194" s="34">
        <v>98519</v>
      </c>
      <c r="B194" s="29" t="s">
        <v>12</v>
      </c>
      <c r="C194" s="27" t="s">
        <v>135</v>
      </c>
      <c r="D194" s="31" t="s">
        <v>31</v>
      </c>
      <c r="E194" s="74">
        <v>184</v>
      </c>
      <c r="F194" s="32">
        <v>2.04</v>
      </c>
      <c r="G194" s="32">
        <f>F194*1.1</f>
        <v>2.2440000000000002</v>
      </c>
      <c r="H194" s="33">
        <f>G194*E194</f>
        <v>412.89600000000002</v>
      </c>
    </row>
    <row r="195" spans="1:8" ht="36" x14ac:dyDescent="0.25">
      <c r="A195" s="34">
        <v>99059</v>
      </c>
      <c r="B195" s="29" t="s">
        <v>12</v>
      </c>
      <c r="C195" s="27" t="s">
        <v>136</v>
      </c>
      <c r="D195" s="31" t="s">
        <v>13</v>
      </c>
      <c r="E195" s="74">
        <v>62</v>
      </c>
      <c r="F195" s="32">
        <v>54.75</v>
      </c>
      <c r="G195" s="32">
        <f>F195*1.1</f>
        <v>60.225000000000001</v>
      </c>
      <c r="H195" s="33">
        <f>G195*E195</f>
        <v>3733.9500000000003</v>
      </c>
    </row>
    <row r="196" spans="1:8" ht="12.75" thickBot="1" x14ac:dyDescent="0.3">
      <c r="A196" s="119"/>
      <c r="B196" s="176" t="s">
        <v>10</v>
      </c>
      <c r="C196" s="177"/>
      <c r="D196" s="177"/>
      <c r="E196" s="177"/>
      <c r="F196" s="177"/>
      <c r="G196" s="178"/>
      <c r="H196" s="120">
        <f>SUM(H194:H195)</f>
        <v>4146.8460000000005</v>
      </c>
    </row>
    <row r="197" spans="1:8" x14ac:dyDescent="0.25">
      <c r="A197" s="121">
        <v>2</v>
      </c>
      <c r="B197" s="187" t="s">
        <v>45</v>
      </c>
      <c r="C197" s="187"/>
      <c r="D197" s="187"/>
      <c r="E197" s="187"/>
      <c r="F197" s="187"/>
      <c r="G197" s="187"/>
      <c r="H197" s="122"/>
    </row>
    <row r="198" spans="1:8" ht="48" x14ac:dyDescent="0.25">
      <c r="A198" s="36">
        <v>87879</v>
      </c>
      <c r="B198" s="29" t="s">
        <v>12</v>
      </c>
      <c r="C198" s="27" t="s">
        <v>23</v>
      </c>
      <c r="D198" s="31" t="s">
        <v>31</v>
      </c>
      <c r="E198" s="74">
        <v>450</v>
      </c>
      <c r="F198" s="37">
        <v>3.57</v>
      </c>
      <c r="G198" s="37">
        <f>F198*1.1</f>
        <v>3.927</v>
      </c>
      <c r="H198" s="33">
        <f>G198*E198</f>
        <v>1767.15</v>
      </c>
    </row>
    <row r="199" spans="1:8" ht="60" x14ac:dyDescent="0.25">
      <c r="A199" s="34">
        <v>87529</v>
      </c>
      <c r="B199" s="29" t="s">
        <v>12</v>
      </c>
      <c r="C199" s="27" t="s">
        <v>22</v>
      </c>
      <c r="D199" s="31" t="s">
        <v>31</v>
      </c>
      <c r="E199" s="74">
        <v>450</v>
      </c>
      <c r="F199" s="38">
        <v>29.74</v>
      </c>
      <c r="G199" s="37">
        <f t="shared" ref="G199:G204" si="30">F199*1.1</f>
        <v>32.713999999999999</v>
      </c>
      <c r="H199" s="33">
        <f t="shared" ref="H199" si="31">G199*E199</f>
        <v>14721.3</v>
      </c>
    </row>
    <row r="200" spans="1:8" ht="72" x14ac:dyDescent="0.25">
      <c r="A200" s="34">
        <v>87455</v>
      </c>
      <c r="B200" s="29" t="s">
        <v>12</v>
      </c>
      <c r="C200" s="27" t="s">
        <v>53</v>
      </c>
      <c r="D200" s="31" t="s">
        <v>31</v>
      </c>
      <c r="E200" s="74">
        <v>200</v>
      </c>
      <c r="F200" s="38">
        <v>74.37</v>
      </c>
      <c r="G200" s="37">
        <f t="shared" si="30"/>
        <v>81.807000000000016</v>
      </c>
      <c r="H200" s="33">
        <f t="shared" ref="H200:H208" si="32">G200*E200</f>
        <v>16361.400000000003</v>
      </c>
    </row>
    <row r="201" spans="1:8" ht="36" x14ac:dyDescent="0.25">
      <c r="A201" s="85">
        <v>98555</v>
      </c>
      <c r="B201" s="65" t="s">
        <v>12</v>
      </c>
      <c r="C201" s="63" t="s">
        <v>116</v>
      </c>
      <c r="D201" s="31" t="s">
        <v>31</v>
      </c>
      <c r="E201" s="74">
        <v>20.399999999999999</v>
      </c>
      <c r="F201" s="38">
        <v>25.29</v>
      </c>
      <c r="G201" s="37">
        <f t="shared" si="30"/>
        <v>27.819000000000003</v>
      </c>
      <c r="H201" s="33">
        <f t="shared" si="32"/>
        <v>567.50760000000002</v>
      </c>
    </row>
    <row r="202" spans="1:8" ht="48" x14ac:dyDescent="0.25">
      <c r="A202" s="44">
        <v>92423</v>
      </c>
      <c r="B202" s="29" t="s">
        <v>12</v>
      </c>
      <c r="C202" s="27" t="s">
        <v>181</v>
      </c>
      <c r="D202" s="31" t="s">
        <v>31</v>
      </c>
      <c r="E202" s="73">
        <v>4.2</v>
      </c>
      <c r="F202" s="106">
        <v>63.09</v>
      </c>
      <c r="G202" s="102">
        <f t="shared" si="30"/>
        <v>69.399000000000015</v>
      </c>
      <c r="H202" s="33">
        <f t="shared" si="32"/>
        <v>291.47580000000005</v>
      </c>
    </row>
    <row r="203" spans="1:8" ht="48" x14ac:dyDescent="0.25">
      <c r="A203" s="44">
        <v>92718</v>
      </c>
      <c r="B203" s="29" t="s">
        <v>12</v>
      </c>
      <c r="C203" s="27" t="s">
        <v>182</v>
      </c>
      <c r="D203" s="31" t="s">
        <v>48</v>
      </c>
      <c r="E203" s="73">
        <v>0.67</v>
      </c>
      <c r="F203" s="106">
        <v>570.04</v>
      </c>
      <c r="G203" s="102">
        <f t="shared" si="30"/>
        <v>627.04399999999998</v>
      </c>
      <c r="H203" s="33">
        <f t="shared" si="32"/>
        <v>420.11948000000001</v>
      </c>
    </row>
    <row r="204" spans="1:8" x14ac:dyDescent="0.25">
      <c r="A204" s="44" t="s">
        <v>133</v>
      </c>
      <c r="B204" s="29" t="s">
        <v>87</v>
      </c>
      <c r="C204" s="27" t="s">
        <v>187</v>
      </c>
      <c r="D204" s="31" t="s">
        <v>13</v>
      </c>
      <c r="E204" s="73">
        <v>39.1</v>
      </c>
      <c r="F204" s="106">
        <v>36.5</v>
      </c>
      <c r="G204" s="87">
        <f t="shared" si="30"/>
        <v>40.150000000000006</v>
      </c>
      <c r="H204" s="43">
        <f t="shared" si="32"/>
        <v>1569.8650000000002</v>
      </c>
    </row>
    <row r="205" spans="1:8" ht="36" x14ac:dyDescent="0.25">
      <c r="A205" s="108">
        <v>101173</v>
      </c>
      <c r="B205" s="109" t="s">
        <v>12</v>
      </c>
      <c r="C205" s="27" t="s">
        <v>183</v>
      </c>
      <c r="D205" s="150" t="s">
        <v>13</v>
      </c>
      <c r="E205" s="151">
        <v>96</v>
      </c>
      <c r="F205" s="152">
        <v>51.05</v>
      </c>
      <c r="G205" s="110">
        <f>F205*1.1</f>
        <v>56.155000000000001</v>
      </c>
      <c r="H205" s="43">
        <f t="shared" si="32"/>
        <v>5390.88</v>
      </c>
    </row>
    <row r="206" spans="1:8" ht="36" x14ac:dyDescent="0.25">
      <c r="A206" s="107">
        <v>96545</v>
      </c>
      <c r="B206" s="55" t="s">
        <v>12</v>
      </c>
      <c r="C206" s="63" t="s">
        <v>184</v>
      </c>
      <c r="D206" s="129" t="s">
        <v>47</v>
      </c>
      <c r="E206" s="153">
        <v>634</v>
      </c>
      <c r="F206" s="154">
        <v>15.98</v>
      </c>
      <c r="G206" s="110">
        <f t="shared" ref="G206:G208" si="33">F206*1.1</f>
        <v>17.578000000000003</v>
      </c>
      <c r="H206" s="43">
        <f t="shared" si="32"/>
        <v>11144.452000000001</v>
      </c>
    </row>
    <row r="207" spans="1:8" ht="60" x14ac:dyDescent="0.25">
      <c r="A207" s="107">
        <v>92775</v>
      </c>
      <c r="B207" s="55" t="s">
        <v>12</v>
      </c>
      <c r="C207" s="63" t="s">
        <v>186</v>
      </c>
      <c r="D207" s="129" t="s">
        <v>47</v>
      </c>
      <c r="E207" s="153">
        <v>70</v>
      </c>
      <c r="F207" s="154">
        <v>18.09</v>
      </c>
      <c r="G207" s="110">
        <f t="shared" si="33"/>
        <v>19.899000000000001</v>
      </c>
      <c r="H207" s="43">
        <f t="shared" si="32"/>
        <v>1392.93</v>
      </c>
    </row>
    <row r="208" spans="1:8" ht="48" x14ac:dyDescent="0.25">
      <c r="A208" s="108">
        <v>96557</v>
      </c>
      <c r="B208" s="109" t="s">
        <v>12</v>
      </c>
      <c r="C208" s="27" t="s">
        <v>185</v>
      </c>
      <c r="D208" s="150" t="s">
        <v>48</v>
      </c>
      <c r="E208" s="153">
        <v>4.62</v>
      </c>
      <c r="F208" s="152">
        <v>379.51</v>
      </c>
      <c r="G208" s="110">
        <f t="shared" si="33"/>
        <v>417.46100000000001</v>
      </c>
      <c r="H208" s="43">
        <f t="shared" si="32"/>
        <v>1928.6698200000001</v>
      </c>
    </row>
    <row r="209" spans="1:8" ht="12.75" thickBot="1" x14ac:dyDescent="0.3">
      <c r="A209" s="123"/>
      <c r="B209" s="190" t="s">
        <v>14</v>
      </c>
      <c r="C209" s="190"/>
      <c r="D209" s="190"/>
      <c r="E209" s="190"/>
      <c r="F209" s="190"/>
      <c r="G209" s="190"/>
      <c r="H209" s="124">
        <f>SUM(H198:H208)</f>
        <v>55555.7497</v>
      </c>
    </row>
    <row r="210" spans="1:8" x14ac:dyDescent="0.25">
      <c r="A210" s="50">
        <v>3</v>
      </c>
      <c r="B210" s="185" t="s">
        <v>52</v>
      </c>
      <c r="C210" s="186"/>
      <c r="D210" s="186"/>
      <c r="E210" s="186"/>
      <c r="F210" s="186"/>
      <c r="G210" s="103"/>
      <c r="H210" s="118"/>
    </row>
    <row r="211" spans="1:8" ht="24" x14ac:dyDescent="0.25">
      <c r="A211" s="85">
        <v>94213</v>
      </c>
      <c r="B211" s="65" t="s">
        <v>12</v>
      </c>
      <c r="C211" s="63" t="s">
        <v>74</v>
      </c>
      <c r="D211" s="70" t="s">
        <v>31</v>
      </c>
      <c r="E211" s="83">
        <v>130</v>
      </c>
      <c r="F211" s="146">
        <v>94.28</v>
      </c>
      <c r="G211" s="147">
        <f>F211*1.1</f>
        <v>103.70800000000001</v>
      </c>
      <c r="H211" s="43">
        <f>G211*E211</f>
        <v>13482.04</v>
      </c>
    </row>
    <row r="212" spans="1:8" x14ac:dyDescent="0.25">
      <c r="A212" s="85" t="s">
        <v>133</v>
      </c>
      <c r="B212" s="65"/>
      <c r="C212" s="63" t="s">
        <v>147</v>
      </c>
      <c r="D212" s="70" t="s">
        <v>31</v>
      </c>
      <c r="E212" s="83">
        <v>5</v>
      </c>
      <c r="F212" s="146">
        <v>150</v>
      </c>
      <c r="G212" s="147">
        <f t="shared" ref="G212:G216" si="34">F212*1.1</f>
        <v>165</v>
      </c>
      <c r="H212" s="43">
        <f t="shared" ref="H212:H216" si="35">G212*E212</f>
        <v>825</v>
      </c>
    </row>
    <row r="213" spans="1:8" ht="60" x14ac:dyDescent="0.25">
      <c r="A213" s="85">
        <v>101964</v>
      </c>
      <c r="B213" s="65" t="s">
        <v>12</v>
      </c>
      <c r="C213" s="63" t="s">
        <v>70</v>
      </c>
      <c r="D213" s="70" t="s">
        <v>31</v>
      </c>
      <c r="E213" s="83">
        <v>83</v>
      </c>
      <c r="F213" s="146">
        <v>160.81</v>
      </c>
      <c r="G213" s="147">
        <f t="shared" si="34"/>
        <v>176.89100000000002</v>
      </c>
      <c r="H213" s="43">
        <f t="shared" si="35"/>
        <v>14681.953000000001</v>
      </c>
    </row>
    <row r="214" spans="1:8" ht="36" x14ac:dyDescent="0.25">
      <c r="A214" s="34">
        <v>92600</v>
      </c>
      <c r="B214" s="29" t="s">
        <v>12</v>
      </c>
      <c r="C214" s="27" t="s">
        <v>178</v>
      </c>
      <c r="D214" s="31" t="s">
        <v>15</v>
      </c>
      <c r="E214" s="75">
        <v>1</v>
      </c>
      <c r="F214" s="125">
        <v>2628.43</v>
      </c>
      <c r="G214" s="147">
        <f t="shared" si="34"/>
        <v>2891.2730000000001</v>
      </c>
      <c r="H214" s="43">
        <f t="shared" si="35"/>
        <v>2891.2730000000001</v>
      </c>
    </row>
    <row r="215" spans="1:8" ht="36" x14ac:dyDescent="0.25">
      <c r="A215" s="85">
        <v>94228</v>
      </c>
      <c r="B215" s="65" t="s">
        <v>12</v>
      </c>
      <c r="C215" s="63" t="s">
        <v>32</v>
      </c>
      <c r="D215" s="66" t="s">
        <v>13</v>
      </c>
      <c r="E215" s="83">
        <v>41.5</v>
      </c>
      <c r="F215" s="146">
        <v>109.36</v>
      </c>
      <c r="G215" s="147">
        <f t="shared" si="34"/>
        <v>120.29600000000001</v>
      </c>
      <c r="H215" s="43">
        <f t="shared" si="35"/>
        <v>4992.2840000000006</v>
      </c>
    </row>
    <row r="216" spans="1:8" ht="36" x14ac:dyDescent="0.25">
      <c r="A216" s="34">
        <v>94231</v>
      </c>
      <c r="B216" s="29" t="s">
        <v>12</v>
      </c>
      <c r="C216" s="63" t="s">
        <v>33</v>
      </c>
      <c r="D216" s="66" t="s">
        <v>13</v>
      </c>
      <c r="E216" s="75">
        <v>100</v>
      </c>
      <c r="F216" s="125">
        <v>63.99</v>
      </c>
      <c r="G216" s="147">
        <f t="shared" si="34"/>
        <v>70.38900000000001</v>
      </c>
      <c r="H216" s="43">
        <f t="shared" si="35"/>
        <v>7038.9000000000015</v>
      </c>
    </row>
    <row r="217" spans="1:8" ht="12.75" thickBot="1" x14ac:dyDescent="0.3">
      <c r="A217" s="119"/>
      <c r="B217" s="176" t="s">
        <v>10</v>
      </c>
      <c r="C217" s="177"/>
      <c r="D217" s="177"/>
      <c r="E217" s="177"/>
      <c r="F217" s="177"/>
      <c r="G217" s="178"/>
      <c r="H217" s="120">
        <f>SUM(H211:H216)</f>
        <v>43911.450000000004</v>
      </c>
    </row>
    <row r="218" spans="1:8" x14ac:dyDescent="0.25">
      <c r="A218" s="50">
        <v>4</v>
      </c>
      <c r="B218" s="185" t="s">
        <v>26</v>
      </c>
      <c r="C218" s="186"/>
      <c r="D218" s="186"/>
      <c r="E218" s="186"/>
      <c r="F218" s="191"/>
      <c r="G218" s="127"/>
      <c r="H218" s="128"/>
    </row>
    <row r="219" spans="1:8" ht="36" x14ac:dyDescent="0.25">
      <c r="A219" s="85">
        <v>91935</v>
      </c>
      <c r="B219" s="65" t="s">
        <v>12</v>
      </c>
      <c r="C219" s="63" t="s">
        <v>88</v>
      </c>
      <c r="D219" s="70" t="s">
        <v>13</v>
      </c>
      <c r="E219" s="88">
        <v>200</v>
      </c>
      <c r="F219" s="45">
        <v>22.96</v>
      </c>
      <c r="G219" s="46">
        <f>F219*1.1</f>
        <v>25.256000000000004</v>
      </c>
      <c r="H219" s="43">
        <f>E219*G219</f>
        <v>5051.2000000000007</v>
      </c>
    </row>
    <row r="220" spans="1:8" ht="36" x14ac:dyDescent="0.25">
      <c r="A220" s="148">
        <v>91930</v>
      </c>
      <c r="B220" s="65" t="s">
        <v>12</v>
      </c>
      <c r="C220" s="63" t="s">
        <v>89</v>
      </c>
      <c r="D220" s="70" t="s">
        <v>13</v>
      </c>
      <c r="E220" s="88">
        <v>300</v>
      </c>
      <c r="F220" s="45">
        <v>8.56</v>
      </c>
      <c r="G220" s="46">
        <f t="shared" ref="G220:G240" si="36">F220*1.1</f>
        <v>9.4160000000000021</v>
      </c>
      <c r="H220" s="43">
        <f t="shared" ref="H220:H240" si="37">E220*G220</f>
        <v>2824.8000000000006</v>
      </c>
    </row>
    <row r="221" spans="1:8" ht="36" x14ac:dyDescent="0.25">
      <c r="A221" s="148">
        <v>91930</v>
      </c>
      <c r="B221" s="65" t="s">
        <v>12</v>
      </c>
      <c r="C221" s="63" t="s">
        <v>90</v>
      </c>
      <c r="D221" s="70" t="s">
        <v>13</v>
      </c>
      <c r="E221" s="88">
        <v>100</v>
      </c>
      <c r="F221" s="45">
        <v>8.56</v>
      </c>
      <c r="G221" s="46">
        <f t="shared" si="36"/>
        <v>9.4160000000000021</v>
      </c>
      <c r="H221" s="43">
        <f t="shared" si="37"/>
        <v>941.60000000000025</v>
      </c>
    </row>
    <row r="222" spans="1:8" ht="36" x14ac:dyDescent="0.25">
      <c r="A222" s="85">
        <v>91926</v>
      </c>
      <c r="B222" s="65" t="s">
        <v>12</v>
      </c>
      <c r="C222" s="63" t="s">
        <v>91</v>
      </c>
      <c r="D222" s="70" t="s">
        <v>13</v>
      </c>
      <c r="E222" s="84">
        <v>100</v>
      </c>
      <c r="F222" s="45">
        <v>3.83</v>
      </c>
      <c r="G222" s="46">
        <f t="shared" si="36"/>
        <v>4.2130000000000001</v>
      </c>
      <c r="H222" s="43">
        <f t="shared" si="37"/>
        <v>421.3</v>
      </c>
    </row>
    <row r="223" spans="1:8" ht="36" x14ac:dyDescent="0.25">
      <c r="A223" s="85">
        <v>91926</v>
      </c>
      <c r="B223" s="65" t="s">
        <v>12</v>
      </c>
      <c r="C223" s="63" t="s">
        <v>92</v>
      </c>
      <c r="D223" s="70" t="s">
        <v>13</v>
      </c>
      <c r="E223" s="84">
        <v>100</v>
      </c>
      <c r="F223" s="45">
        <v>3.83</v>
      </c>
      <c r="G223" s="46">
        <f t="shared" si="36"/>
        <v>4.2130000000000001</v>
      </c>
      <c r="H223" s="43">
        <f t="shared" si="37"/>
        <v>421.3</v>
      </c>
    </row>
    <row r="224" spans="1:8" ht="36" x14ac:dyDescent="0.25">
      <c r="A224" s="85">
        <v>91924</v>
      </c>
      <c r="B224" s="65" t="s">
        <v>12</v>
      </c>
      <c r="C224" s="63" t="s">
        <v>93</v>
      </c>
      <c r="D224" s="70" t="s">
        <v>13</v>
      </c>
      <c r="E224" s="84">
        <v>200</v>
      </c>
      <c r="F224" s="45">
        <v>2.66</v>
      </c>
      <c r="G224" s="46">
        <f t="shared" si="36"/>
        <v>2.9260000000000006</v>
      </c>
      <c r="H224" s="43">
        <f t="shared" si="37"/>
        <v>585.20000000000016</v>
      </c>
    </row>
    <row r="225" spans="1:8" ht="36" x14ac:dyDescent="0.25">
      <c r="A225" s="85">
        <v>92023</v>
      </c>
      <c r="B225" s="65" t="s">
        <v>12</v>
      </c>
      <c r="C225" s="63" t="s">
        <v>94</v>
      </c>
      <c r="D225" s="70" t="s">
        <v>15</v>
      </c>
      <c r="E225" s="84">
        <v>20</v>
      </c>
      <c r="F225" s="45">
        <v>40.119999999999997</v>
      </c>
      <c r="G225" s="46">
        <f t="shared" si="36"/>
        <v>44.131999999999998</v>
      </c>
      <c r="H225" s="43">
        <f t="shared" si="37"/>
        <v>882.64</v>
      </c>
    </row>
    <row r="226" spans="1:8" ht="36" x14ac:dyDescent="0.25">
      <c r="A226" s="85">
        <v>91996</v>
      </c>
      <c r="B226" s="65" t="s">
        <v>12</v>
      </c>
      <c r="C226" s="63" t="s">
        <v>95</v>
      </c>
      <c r="D226" s="70" t="s">
        <v>15</v>
      </c>
      <c r="E226" s="84">
        <v>25</v>
      </c>
      <c r="F226" s="45">
        <v>27.03</v>
      </c>
      <c r="G226" s="46">
        <f t="shared" si="36"/>
        <v>29.733000000000004</v>
      </c>
      <c r="H226" s="43">
        <f t="shared" si="37"/>
        <v>743.32500000000005</v>
      </c>
    </row>
    <row r="227" spans="1:8" ht="48" x14ac:dyDescent="0.25">
      <c r="A227" s="85">
        <v>101879</v>
      </c>
      <c r="B227" s="65" t="s">
        <v>12</v>
      </c>
      <c r="C227" s="63" t="s">
        <v>96</v>
      </c>
      <c r="D227" s="70" t="s">
        <v>15</v>
      </c>
      <c r="E227" s="84">
        <v>1</v>
      </c>
      <c r="F227" s="45">
        <v>820.07</v>
      </c>
      <c r="G227" s="46">
        <f t="shared" si="36"/>
        <v>902.07700000000011</v>
      </c>
      <c r="H227" s="43">
        <f t="shared" si="37"/>
        <v>902.07700000000011</v>
      </c>
    </row>
    <row r="228" spans="1:8" ht="36" x14ac:dyDescent="0.25">
      <c r="A228" s="85">
        <v>101894</v>
      </c>
      <c r="B228" s="65" t="s">
        <v>12</v>
      </c>
      <c r="C228" s="63" t="s">
        <v>97</v>
      </c>
      <c r="D228" s="70" t="s">
        <v>15</v>
      </c>
      <c r="E228" s="84">
        <v>1</v>
      </c>
      <c r="F228" s="45">
        <v>146.53</v>
      </c>
      <c r="G228" s="46">
        <f t="shared" si="36"/>
        <v>161.18300000000002</v>
      </c>
      <c r="H228" s="43">
        <f t="shared" si="37"/>
        <v>161.18300000000002</v>
      </c>
    </row>
    <row r="229" spans="1:8" ht="36" x14ac:dyDescent="0.25">
      <c r="A229" s="85">
        <v>101893</v>
      </c>
      <c r="B229" s="65" t="s">
        <v>12</v>
      </c>
      <c r="C229" s="63" t="s">
        <v>98</v>
      </c>
      <c r="D229" s="70" t="s">
        <v>15</v>
      </c>
      <c r="E229" s="84">
        <v>3</v>
      </c>
      <c r="F229" s="45">
        <v>86.12</v>
      </c>
      <c r="G229" s="46">
        <f t="shared" si="36"/>
        <v>94.732000000000014</v>
      </c>
      <c r="H229" s="43">
        <f t="shared" si="37"/>
        <v>284.19600000000003</v>
      </c>
    </row>
    <row r="230" spans="1:8" ht="36" x14ac:dyDescent="0.25">
      <c r="A230" s="85">
        <v>101892</v>
      </c>
      <c r="B230" s="65" t="s">
        <v>12</v>
      </c>
      <c r="C230" s="63" t="s">
        <v>99</v>
      </c>
      <c r="D230" s="70" t="s">
        <v>15</v>
      </c>
      <c r="E230" s="84">
        <v>6</v>
      </c>
      <c r="F230" s="45">
        <v>67.27</v>
      </c>
      <c r="G230" s="46">
        <f t="shared" si="36"/>
        <v>73.997</v>
      </c>
      <c r="H230" s="43">
        <f t="shared" si="37"/>
        <v>443.98199999999997</v>
      </c>
    </row>
    <row r="231" spans="1:8" ht="36" x14ac:dyDescent="0.25">
      <c r="A231" s="85">
        <v>101890</v>
      </c>
      <c r="B231" s="65" t="s">
        <v>12</v>
      </c>
      <c r="C231" s="63" t="s">
        <v>100</v>
      </c>
      <c r="D231" s="70" t="s">
        <v>15</v>
      </c>
      <c r="E231" s="84">
        <v>10</v>
      </c>
      <c r="F231" s="45">
        <v>15.25</v>
      </c>
      <c r="G231" s="46">
        <f t="shared" si="36"/>
        <v>16.775000000000002</v>
      </c>
      <c r="H231" s="43">
        <f t="shared" si="37"/>
        <v>167.75000000000003</v>
      </c>
    </row>
    <row r="232" spans="1:8" ht="36" x14ac:dyDescent="0.25">
      <c r="A232" s="85">
        <v>101890</v>
      </c>
      <c r="B232" s="65" t="s">
        <v>12</v>
      </c>
      <c r="C232" s="63" t="s">
        <v>101</v>
      </c>
      <c r="D232" s="70" t="s">
        <v>15</v>
      </c>
      <c r="E232" s="84">
        <v>3</v>
      </c>
      <c r="F232" s="45">
        <v>15.25</v>
      </c>
      <c r="G232" s="46">
        <f t="shared" si="36"/>
        <v>16.775000000000002</v>
      </c>
      <c r="H232" s="43">
        <f t="shared" si="37"/>
        <v>50.325000000000003</v>
      </c>
    </row>
    <row r="233" spans="1:8" ht="36" x14ac:dyDescent="0.25">
      <c r="A233" s="85">
        <v>91834</v>
      </c>
      <c r="B233" s="65" t="s">
        <v>12</v>
      </c>
      <c r="C233" s="63" t="s">
        <v>102</v>
      </c>
      <c r="D233" s="70" t="s">
        <v>13</v>
      </c>
      <c r="E233" s="83">
        <v>300</v>
      </c>
      <c r="F233" s="45">
        <v>8.17</v>
      </c>
      <c r="G233" s="46">
        <f t="shared" si="36"/>
        <v>8.9870000000000001</v>
      </c>
      <c r="H233" s="43">
        <f t="shared" si="37"/>
        <v>2696.1</v>
      </c>
    </row>
    <row r="234" spans="1:8" ht="36" x14ac:dyDescent="0.25">
      <c r="A234" s="85">
        <v>101876</v>
      </c>
      <c r="B234" s="65" t="s">
        <v>12</v>
      </c>
      <c r="C234" s="63" t="s">
        <v>103</v>
      </c>
      <c r="D234" s="70" t="s">
        <v>15</v>
      </c>
      <c r="E234" s="83">
        <v>2</v>
      </c>
      <c r="F234" s="45">
        <v>62.17</v>
      </c>
      <c r="G234" s="46">
        <f t="shared" si="36"/>
        <v>68.387</v>
      </c>
      <c r="H234" s="43">
        <f t="shared" si="37"/>
        <v>136.774</v>
      </c>
    </row>
    <row r="235" spans="1:8" ht="24" x14ac:dyDescent="0.25">
      <c r="A235" s="85" t="s">
        <v>104</v>
      </c>
      <c r="B235" s="65" t="s">
        <v>87</v>
      </c>
      <c r="C235" s="86" t="s">
        <v>105</v>
      </c>
      <c r="D235" s="70" t="s">
        <v>15</v>
      </c>
      <c r="E235" s="83">
        <v>1</v>
      </c>
      <c r="F235" s="45">
        <v>3540</v>
      </c>
      <c r="G235" s="46">
        <f t="shared" si="36"/>
        <v>3894.0000000000005</v>
      </c>
      <c r="H235" s="43">
        <f t="shared" si="37"/>
        <v>3894.0000000000005</v>
      </c>
    </row>
    <row r="236" spans="1:8" ht="24" x14ac:dyDescent="0.25">
      <c r="A236" s="85" t="s">
        <v>104</v>
      </c>
      <c r="B236" s="65" t="s">
        <v>87</v>
      </c>
      <c r="C236" s="63" t="s">
        <v>106</v>
      </c>
      <c r="D236" s="70" t="s">
        <v>15</v>
      </c>
      <c r="E236" s="83">
        <v>15</v>
      </c>
      <c r="F236" s="45">
        <v>230</v>
      </c>
      <c r="G236" s="46">
        <f t="shared" si="36"/>
        <v>253.00000000000003</v>
      </c>
      <c r="H236" s="43">
        <f t="shared" si="37"/>
        <v>3795.0000000000005</v>
      </c>
    </row>
    <row r="237" spans="1:8" ht="24" x14ac:dyDescent="0.25">
      <c r="A237" s="85" t="s">
        <v>104</v>
      </c>
      <c r="B237" s="65" t="s">
        <v>87</v>
      </c>
      <c r="C237" s="63" t="s">
        <v>107</v>
      </c>
      <c r="D237" s="70" t="s">
        <v>15</v>
      </c>
      <c r="E237" s="83">
        <v>10</v>
      </c>
      <c r="F237" s="45">
        <v>70</v>
      </c>
      <c r="G237" s="46">
        <f t="shared" si="36"/>
        <v>77</v>
      </c>
      <c r="H237" s="43">
        <f t="shared" si="37"/>
        <v>770</v>
      </c>
    </row>
    <row r="238" spans="1:8" ht="24" x14ac:dyDescent="0.25">
      <c r="A238" s="85" t="s">
        <v>104</v>
      </c>
      <c r="B238" s="65" t="s">
        <v>87</v>
      </c>
      <c r="C238" s="63" t="s">
        <v>108</v>
      </c>
      <c r="D238" s="70" t="s">
        <v>15</v>
      </c>
      <c r="E238" s="83">
        <v>25</v>
      </c>
      <c r="F238" s="45">
        <v>35</v>
      </c>
      <c r="G238" s="46">
        <f t="shared" si="36"/>
        <v>38.5</v>
      </c>
      <c r="H238" s="43">
        <f t="shared" si="37"/>
        <v>962.5</v>
      </c>
    </row>
    <row r="239" spans="1:8" ht="24" x14ac:dyDescent="0.25">
      <c r="A239" s="85" t="s">
        <v>104</v>
      </c>
      <c r="B239" s="65" t="s">
        <v>87</v>
      </c>
      <c r="C239" s="63" t="s">
        <v>109</v>
      </c>
      <c r="D239" s="70" t="s">
        <v>15</v>
      </c>
      <c r="E239" s="83">
        <v>15</v>
      </c>
      <c r="F239" s="45">
        <v>30</v>
      </c>
      <c r="G239" s="46">
        <f t="shared" si="36"/>
        <v>33</v>
      </c>
      <c r="H239" s="43">
        <f t="shared" si="37"/>
        <v>495</v>
      </c>
    </row>
    <row r="240" spans="1:8" ht="24" x14ac:dyDescent="0.25">
      <c r="A240" s="85" t="s">
        <v>104</v>
      </c>
      <c r="B240" s="65" t="s">
        <v>87</v>
      </c>
      <c r="C240" s="63" t="s">
        <v>110</v>
      </c>
      <c r="D240" s="70" t="s">
        <v>15</v>
      </c>
      <c r="E240" s="83">
        <v>3</v>
      </c>
      <c r="F240" s="45">
        <v>160</v>
      </c>
      <c r="G240" s="46">
        <f t="shared" si="36"/>
        <v>176</v>
      </c>
      <c r="H240" s="43">
        <f t="shared" si="37"/>
        <v>528</v>
      </c>
    </row>
    <row r="241" spans="1:8" ht="12.75" thickBot="1" x14ac:dyDescent="0.3">
      <c r="A241" s="136"/>
      <c r="B241" s="137"/>
      <c r="C241" s="188" t="s">
        <v>10</v>
      </c>
      <c r="D241" s="188"/>
      <c r="E241" s="188"/>
      <c r="F241" s="188"/>
      <c r="G241" s="189"/>
      <c r="H241" s="138">
        <f>SUM(H219:H240)</f>
        <v>27158.252000000004</v>
      </c>
    </row>
    <row r="242" spans="1:8" ht="16.5" customHeight="1" x14ac:dyDescent="0.25">
      <c r="A242" s="50">
        <v>5</v>
      </c>
      <c r="B242" s="185" t="s">
        <v>40</v>
      </c>
      <c r="C242" s="186"/>
      <c r="D242" s="186"/>
      <c r="E242" s="186"/>
      <c r="F242" s="191"/>
      <c r="G242" s="127"/>
      <c r="H242" s="128"/>
    </row>
    <row r="243" spans="1:8" ht="36" x14ac:dyDescent="0.25">
      <c r="A243" s="54">
        <v>89362</v>
      </c>
      <c r="B243" s="55" t="s">
        <v>12</v>
      </c>
      <c r="C243" s="56" t="s">
        <v>137</v>
      </c>
      <c r="D243" s="57" t="s">
        <v>15</v>
      </c>
      <c r="E243" s="76">
        <v>3</v>
      </c>
      <c r="F243" s="58">
        <v>8.82</v>
      </c>
      <c r="G243" s="58">
        <f>F243*1.1</f>
        <v>9.7020000000000017</v>
      </c>
      <c r="H243" s="59">
        <f>G243*E243</f>
        <v>29.106000000000005</v>
      </c>
    </row>
    <row r="244" spans="1:8" ht="36" x14ac:dyDescent="0.25">
      <c r="A244" s="148">
        <v>89395</v>
      </c>
      <c r="B244" s="65" t="s">
        <v>12</v>
      </c>
      <c r="C244" s="63" t="s">
        <v>138</v>
      </c>
      <c r="D244" s="57" t="s">
        <v>15</v>
      </c>
      <c r="E244" s="73">
        <v>2</v>
      </c>
      <c r="F244" s="45">
        <v>12.33</v>
      </c>
      <c r="G244" s="58">
        <f t="shared" ref="G244:G248" si="38">F244*1.1</f>
        <v>13.563000000000001</v>
      </c>
      <c r="H244" s="59">
        <f t="shared" ref="H244:H248" si="39">G244*E244</f>
        <v>27.126000000000001</v>
      </c>
    </row>
    <row r="245" spans="1:8" ht="60" x14ac:dyDescent="0.25">
      <c r="A245" s="68">
        <v>94672</v>
      </c>
      <c r="B245" s="65" t="s">
        <v>12</v>
      </c>
      <c r="C245" s="63" t="s">
        <v>58</v>
      </c>
      <c r="D245" s="57" t="s">
        <v>15</v>
      </c>
      <c r="E245" s="84">
        <v>2</v>
      </c>
      <c r="F245" s="67">
        <v>11.32</v>
      </c>
      <c r="G245" s="58">
        <f t="shared" si="38"/>
        <v>12.452000000000002</v>
      </c>
      <c r="H245" s="59">
        <f t="shared" si="39"/>
        <v>24.904000000000003</v>
      </c>
    </row>
    <row r="246" spans="1:8" ht="24" x14ac:dyDescent="0.25">
      <c r="A246" s="85">
        <v>86914</v>
      </c>
      <c r="B246" s="65" t="s">
        <v>12</v>
      </c>
      <c r="C246" s="63" t="s">
        <v>139</v>
      </c>
      <c r="D246" s="57" t="s">
        <v>15</v>
      </c>
      <c r="E246" s="74">
        <v>2</v>
      </c>
      <c r="F246" s="45">
        <v>72.12</v>
      </c>
      <c r="G246" s="58">
        <f t="shared" si="38"/>
        <v>79.332000000000008</v>
      </c>
      <c r="H246" s="59">
        <f t="shared" si="39"/>
        <v>158.66400000000002</v>
      </c>
    </row>
    <row r="247" spans="1:8" ht="36" x14ac:dyDescent="0.25">
      <c r="A247" s="68">
        <v>89378</v>
      </c>
      <c r="B247" s="65" t="s">
        <v>12</v>
      </c>
      <c r="C247" s="63" t="s">
        <v>59</v>
      </c>
      <c r="D247" s="57" t="s">
        <v>15</v>
      </c>
      <c r="E247" s="84">
        <v>2</v>
      </c>
      <c r="F247" s="67">
        <v>6.64</v>
      </c>
      <c r="G247" s="58">
        <f t="shared" si="38"/>
        <v>7.3040000000000003</v>
      </c>
      <c r="H247" s="59">
        <f t="shared" si="39"/>
        <v>14.608000000000001</v>
      </c>
    </row>
    <row r="248" spans="1:8" ht="36" x14ac:dyDescent="0.25">
      <c r="A248" s="68">
        <v>89446</v>
      </c>
      <c r="B248" s="65" t="s">
        <v>12</v>
      </c>
      <c r="C248" s="63" t="s">
        <v>60</v>
      </c>
      <c r="D248" s="66" t="s">
        <v>13</v>
      </c>
      <c r="E248" s="84">
        <v>15</v>
      </c>
      <c r="F248" s="67">
        <v>5.88</v>
      </c>
      <c r="G248" s="58">
        <f t="shared" si="38"/>
        <v>6.468</v>
      </c>
      <c r="H248" s="59">
        <f t="shared" si="39"/>
        <v>97.02</v>
      </c>
    </row>
    <row r="249" spans="1:8" ht="12.75" thickBot="1" x14ac:dyDescent="0.3">
      <c r="A249" s="140"/>
      <c r="B249" s="176" t="s">
        <v>10</v>
      </c>
      <c r="C249" s="177"/>
      <c r="D249" s="177"/>
      <c r="E249" s="177"/>
      <c r="F249" s="177"/>
      <c r="G249" s="178"/>
      <c r="H249" s="120">
        <f>SUM(H243:H248)</f>
        <v>351.428</v>
      </c>
    </row>
    <row r="250" spans="1:8" x14ac:dyDescent="0.25">
      <c r="A250" s="48">
        <v>6</v>
      </c>
      <c r="B250" s="173" t="s">
        <v>117</v>
      </c>
      <c r="C250" s="174"/>
      <c r="D250" s="174"/>
      <c r="E250" s="174"/>
      <c r="F250" s="174"/>
      <c r="G250" s="175"/>
      <c r="H250" s="49"/>
    </row>
    <row r="251" spans="1:8" ht="36" x14ac:dyDescent="0.25">
      <c r="A251" s="85">
        <v>87263</v>
      </c>
      <c r="B251" s="65" t="s">
        <v>12</v>
      </c>
      <c r="C251" s="63" t="s">
        <v>68</v>
      </c>
      <c r="D251" s="31" t="s">
        <v>31</v>
      </c>
      <c r="E251" s="74">
        <v>83</v>
      </c>
      <c r="F251" s="41">
        <v>132.36000000000001</v>
      </c>
      <c r="G251" s="87">
        <f>F251*1.1</f>
        <v>145.59600000000003</v>
      </c>
      <c r="H251" s="43">
        <f>G251*E251</f>
        <v>12084.468000000003</v>
      </c>
    </row>
    <row r="252" spans="1:8" s="97" customFormat="1" ht="36" x14ac:dyDescent="0.25">
      <c r="A252" s="34">
        <v>101750</v>
      </c>
      <c r="B252" s="29" t="s">
        <v>12</v>
      </c>
      <c r="C252" s="27" t="s">
        <v>118</v>
      </c>
      <c r="D252" s="31" t="s">
        <v>31</v>
      </c>
      <c r="E252" s="74">
        <v>84.8</v>
      </c>
      <c r="F252" s="101">
        <v>41.22</v>
      </c>
      <c r="G252" s="87">
        <f t="shared" ref="G252:G254" si="40">F252*1.1</f>
        <v>45.342000000000006</v>
      </c>
      <c r="H252" s="43">
        <f t="shared" ref="H252:H254" si="41">G252*E252</f>
        <v>3845.0016000000005</v>
      </c>
    </row>
    <row r="253" spans="1:8" ht="36" x14ac:dyDescent="0.25">
      <c r="A253" s="44">
        <v>88650</v>
      </c>
      <c r="B253" s="29" t="s">
        <v>12</v>
      </c>
      <c r="C253" s="63" t="s">
        <v>180</v>
      </c>
      <c r="D253" s="31" t="s">
        <v>13</v>
      </c>
      <c r="E253" s="88">
        <v>50</v>
      </c>
      <c r="F253" s="45">
        <v>14.61</v>
      </c>
      <c r="G253" s="87">
        <f t="shared" si="40"/>
        <v>16.071000000000002</v>
      </c>
      <c r="H253" s="43">
        <f t="shared" si="41"/>
        <v>803.55000000000007</v>
      </c>
    </row>
    <row r="254" spans="1:8" ht="24" x14ac:dyDescent="0.25">
      <c r="A254" s="44">
        <v>98689</v>
      </c>
      <c r="B254" s="29" t="s">
        <v>12</v>
      </c>
      <c r="C254" s="63" t="s">
        <v>140</v>
      </c>
      <c r="D254" s="31" t="s">
        <v>31</v>
      </c>
      <c r="E254" s="73">
        <v>4</v>
      </c>
      <c r="F254" s="45">
        <v>92.96</v>
      </c>
      <c r="G254" s="87">
        <f t="shared" si="40"/>
        <v>102.256</v>
      </c>
      <c r="H254" s="43">
        <f t="shared" si="41"/>
        <v>409.024</v>
      </c>
    </row>
    <row r="255" spans="1:8" ht="12.75" thickBot="1" x14ac:dyDescent="0.3">
      <c r="A255" s="140"/>
      <c r="B255" s="176" t="s">
        <v>14</v>
      </c>
      <c r="C255" s="177"/>
      <c r="D255" s="177"/>
      <c r="E255" s="177"/>
      <c r="F255" s="177"/>
      <c r="G255" s="178"/>
      <c r="H255" s="120">
        <f>SUM(H251:H254)</f>
        <v>17142.043600000005</v>
      </c>
    </row>
    <row r="256" spans="1:8" x14ac:dyDescent="0.25">
      <c r="A256" s="50">
        <v>7</v>
      </c>
      <c r="B256" s="185" t="s">
        <v>86</v>
      </c>
      <c r="C256" s="186"/>
      <c r="D256" s="186"/>
      <c r="E256" s="186"/>
      <c r="F256" s="191"/>
      <c r="G256" s="51"/>
      <c r="H256" s="52"/>
    </row>
    <row r="257" spans="1:8" ht="60" x14ac:dyDescent="0.25">
      <c r="A257" s="44">
        <v>94559</v>
      </c>
      <c r="B257" s="29" t="s">
        <v>12</v>
      </c>
      <c r="C257" s="63" t="s">
        <v>67</v>
      </c>
      <c r="D257" s="31" t="s">
        <v>31</v>
      </c>
      <c r="E257" s="73">
        <v>12</v>
      </c>
      <c r="F257" s="45">
        <v>806.2</v>
      </c>
      <c r="G257" s="46">
        <f>F257*1.1</f>
        <v>886.82000000000016</v>
      </c>
      <c r="H257" s="43">
        <f>G257*E257</f>
        <v>10641.840000000002</v>
      </c>
    </row>
    <row r="258" spans="1:8" ht="24" x14ac:dyDescent="0.25">
      <c r="A258" s="44">
        <v>100701</v>
      </c>
      <c r="B258" s="29" t="s">
        <v>12</v>
      </c>
      <c r="C258" s="63" t="s">
        <v>141</v>
      </c>
      <c r="D258" s="31" t="s">
        <v>31</v>
      </c>
      <c r="E258" s="73">
        <v>4.2</v>
      </c>
      <c r="F258" s="45">
        <v>563.55999999999995</v>
      </c>
      <c r="G258" s="46">
        <f t="shared" ref="G258:G260" si="42">F258*1.1</f>
        <v>619.91599999999994</v>
      </c>
      <c r="H258" s="43">
        <f t="shared" ref="H258:H260" si="43">G258*E258</f>
        <v>2603.6471999999999</v>
      </c>
    </row>
    <row r="259" spans="1:8" ht="36" x14ac:dyDescent="0.25">
      <c r="A259" s="44">
        <v>102164</v>
      </c>
      <c r="B259" s="29"/>
      <c r="C259" s="63" t="s">
        <v>143</v>
      </c>
      <c r="D259" s="31" t="s">
        <v>31</v>
      </c>
      <c r="E259" s="73">
        <v>12</v>
      </c>
      <c r="F259" s="45">
        <v>303.25</v>
      </c>
      <c r="G259" s="46">
        <f t="shared" si="42"/>
        <v>333.57500000000005</v>
      </c>
      <c r="H259" s="43">
        <f t="shared" si="43"/>
        <v>4002.9000000000005</v>
      </c>
    </row>
    <row r="260" spans="1:8" ht="24" x14ac:dyDescent="0.25">
      <c r="A260" s="44">
        <v>100701</v>
      </c>
      <c r="B260" s="29" t="s">
        <v>12</v>
      </c>
      <c r="C260" s="63" t="s">
        <v>129</v>
      </c>
      <c r="D260" s="31" t="s">
        <v>31</v>
      </c>
      <c r="E260" s="73">
        <v>3.36</v>
      </c>
      <c r="F260" s="45">
        <v>563.55999999999995</v>
      </c>
      <c r="G260" s="46">
        <f t="shared" si="42"/>
        <v>619.91599999999994</v>
      </c>
      <c r="H260" s="43">
        <f t="shared" si="43"/>
        <v>2082.9177599999998</v>
      </c>
    </row>
    <row r="261" spans="1:8" ht="12.75" thickBot="1" x14ac:dyDescent="0.3">
      <c r="A261" s="119"/>
      <c r="B261" s="176" t="s">
        <v>14</v>
      </c>
      <c r="C261" s="177"/>
      <c r="D261" s="177"/>
      <c r="E261" s="177"/>
      <c r="F261" s="177"/>
      <c r="G261" s="178"/>
      <c r="H261" s="120">
        <f>SUM(H257:H260)</f>
        <v>19331.304960000001</v>
      </c>
    </row>
    <row r="262" spans="1:8" x14ac:dyDescent="0.25">
      <c r="A262" s="48">
        <v>8</v>
      </c>
      <c r="B262" s="205" t="s">
        <v>16</v>
      </c>
      <c r="C262" s="206"/>
      <c r="D262" s="206"/>
      <c r="E262" s="206"/>
      <c r="F262" s="206"/>
      <c r="G262" s="53"/>
      <c r="H262" s="49"/>
    </row>
    <row r="263" spans="1:8" ht="24" x14ac:dyDescent="0.25">
      <c r="A263" s="85">
        <v>88415</v>
      </c>
      <c r="B263" s="65" t="s">
        <v>12</v>
      </c>
      <c r="C263" s="63" t="s">
        <v>18</v>
      </c>
      <c r="D263" s="66" t="s">
        <v>36</v>
      </c>
      <c r="E263" s="83">
        <v>498</v>
      </c>
      <c r="F263" s="47">
        <v>3.26</v>
      </c>
      <c r="G263" s="46">
        <f>F263*1.1</f>
        <v>3.5859999999999999</v>
      </c>
      <c r="H263" s="43">
        <f>G263*E263</f>
        <v>1785.828</v>
      </c>
    </row>
    <row r="264" spans="1:8" ht="36" x14ac:dyDescent="0.25">
      <c r="A264" s="85">
        <v>88489</v>
      </c>
      <c r="B264" s="65" t="s">
        <v>12</v>
      </c>
      <c r="C264" s="63" t="s">
        <v>142</v>
      </c>
      <c r="D264" s="66" t="s">
        <v>36</v>
      </c>
      <c r="E264" s="83">
        <v>498</v>
      </c>
      <c r="F264" s="47">
        <v>14.03</v>
      </c>
      <c r="G264" s="46">
        <f t="shared" ref="G264:G267" si="44">F264*1.1</f>
        <v>15.433</v>
      </c>
      <c r="H264" s="43">
        <f t="shared" ref="H264:H267" si="45">G264*E264</f>
        <v>7685.634</v>
      </c>
    </row>
    <row r="265" spans="1:8" ht="24" x14ac:dyDescent="0.25">
      <c r="A265" s="34">
        <v>88488</v>
      </c>
      <c r="B265" s="65" t="s">
        <v>12</v>
      </c>
      <c r="C265" s="63" t="s">
        <v>19</v>
      </c>
      <c r="D265" s="66" t="s">
        <v>36</v>
      </c>
      <c r="E265" s="83">
        <v>83</v>
      </c>
      <c r="F265" s="45">
        <v>16.07</v>
      </c>
      <c r="G265" s="46">
        <f t="shared" si="44"/>
        <v>17.677000000000003</v>
      </c>
      <c r="H265" s="43">
        <f t="shared" si="45"/>
        <v>1467.1910000000003</v>
      </c>
    </row>
    <row r="266" spans="1:8" ht="36" x14ac:dyDescent="0.25">
      <c r="A266" s="34">
        <v>102492</v>
      </c>
      <c r="B266" s="65" t="s">
        <v>12</v>
      </c>
      <c r="C266" s="63" t="s">
        <v>83</v>
      </c>
      <c r="D266" s="66" t="s">
        <v>31</v>
      </c>
      <c r="E266" s="83">
        <v>50</v>
      </c>
      <c r="F266" s="45">
        <v>21.41</v>
      </c>
      <c r="G266" s="46">
        <f t="shared" si="44"/>
        <v>23.551000000000002</v>
      </c>
      <c r="H266" s="43">
        <f t="shared" si="45"/>
        <v>1177.5500000000002</v>
      </c>
    </row>
    <row r="267" spans="1:8" ht="48" x14ac:dyDescent="0.25">
      <c r="A267" s="89">
        <v>100724</v>
      </c>
      <c r="B267" s="65" t="s">
        <v>12</v>
      </c>
      <c r="C267" s="63" t="s">
        <v>20</v>
      </c>
      <c r="D267" s="66" t="s">
        <v>36</v>
      </c>
      <c r="E267" s="75">
        <v>9.8239000000000001</v>
      </c>
      <c r="F267" s="47">
        <v>12.85</v>
      </c>
      <c r="G267" s="46">
        <f t="shared" si="44"/>
        <v>14.135000000000002</v>
      </c>
      <c r="H267" s="43">
        <f t="shared" si="45"/>
        <v>138.86082650000003</v>
      </c>
    </row>
    <row r="268" spans="1:8" ht="12.75" thickBot="1" x14ac:dyDescent="0.3">
      <c r="A268" s="141"/>
      <c r="B268" s="207" t="s">
        <v>14</v>
      </c>
      <c r="C268" s="208"/>
      <c r="D268" s="208"/>
      <c r="E268" s="208"/>
      <c r="F268" s="208"/>
      <c r="G268" s="209"/>
      <c r="H268" s="142">
        <f>SUM(H263:H267)</f>
        <v>12255.063826500002</v>
      </c>
    </row>
    <row r="269" spans="1:8" x14ac:dyDescent="0.25">
      <c r="A269" s="90">
        <v>9</v>
      </c>
      <c r="B269" s="196" t="s">
        <v>27</v>
      </c>
      <c r="C269" s="197"/>
      <c r="D269" s="197"/>
      <c r="E269" s="197"/>
      <c r="F269" s="197"/>
      <c r="G269" s="197"/>
      <c r="H269" s="198"/>
    </row>
    <row r="270" spans="1:8" ht="24" x14ac:dyDescent="0.25">
      <c r="A270" s="89">
        <v>99814</v>
      </c>
      <c r="B270" s="91" t="s">
        <v>28</v>
      </c>
      <c r="C270" s="92" t="s">
        <v>29</v>
      </c>
      <c r="D270" s="66" t="s">
        <v>36</v>
      </c>
      <c r="E270" s="84">
        <v>1455</v>
      </c>
      <c r="F270" s="41">
        <v>1.8871549999999999</v>
      </c>
      <c r="G270" s="87">
        <f>F270*1.1</f>
        <v>2.0758705000000002</v>
      </c>
      <c r="H270" s="43">
        <f>G270*E270</f>
        <v>3020.3915775</v>
      </c>
    </row>
    <row r="271" spans="1:8" ht="12.75" thickBot="1" x14ac:dyDescent="0.3">
      <c r="A271" s="149"/>
      <c r="B271" s="199"/>
      <c r="C271" s="200"/>
      <c r="D271" s="200"/>
      <c r="E271" s="200"/>
      <c r="F271" s="200"/>
      <c r="G271" s="201"/>
      <c r="H271" s="144">
        <f>SUM(H270)</f>
        <v>3020.3915775</v>
      </c>
    </row>
    <row r="272" spans="1:8" ht="12.75" thickBot="1" x14ac:dyDescent="0.3">
      <c r="A272" s="202" t="s">
        <v>124</v>
      </c>
      <c r="B272" s="203"/>
      <c r="C272" s="203"/>
      <c r="D272" s="203"/>
      <c r="E272" s="203"/>
      <c r="F272" s="203"/>
      <c r="G272" s="204"/>
      <c r="H272" s="145">
        <f>H271+H268+H261+H255+H249+H241+H217+H209+H196</f>
        <v>182872.529664</v>
      </c>
    </row>
    <row r="273" spans="1:9" ht="12.75" thickBot="1" x14ac:dyDescent="0.3">
      <c r="A273" s="161" t="s">
        <v>130</v>
      </c>
      <c r="B273" s="162"/>
      <c r="C273" s="162"/>
      <c r="D273" s="162"/>
      <c r="E273" s="162"/>
      <c r="F273" s="162"/>
      <c r="G273" s="163"/>
      <c r="H273" s="155">
        <f>H272+H191+H111</f>
        <v>918000.00021400023</v>
      </c>
    </row>
    <row r="274" spans="1:9" ht="13.5" thickBot="1" x14ac:dyDescent="0.3">
      <c r="A274" s="216" t="s">
        <v>200</v>
      </c>
      <c r="B274" s="217"/>
      <c r="C274" s="217"/>
      <c r="D274" s="217"/>
      <c r="E274" s="217"/>
      <c r="F274" s="217"/>
      <c r="G274" s="217"/>
      <c r="H274" s="218"/>
    </row>
    <row r="275" spans="1:9" ht="12.75" thickBot="1" x14ac:dyDescent="0.3">
      <c r="A275" s="219" t="s">
        <v>188</v>
      </c>
      <c r="B275" s="220"/>
      <c r="C275" s="221"/>
      <c r="D275" s="222" t="s">
        <v>196</v>
      </c>
      <c r="E275" s="223"/>
      <c r="F275" s="223"/>
      <c r="G275" s="223"/>
      <c r="H275" s="224"/>
    </row>
    <row r="276" spans="1:9" ht="15" x14ac:dyDescent="0.25">
      <c r="A276" s="225" t="s">
        <v>190</v>
      </c>
      <c r="B276" s="226"/>
      <c r="C276" s="227"/>
      <c r="D276" s="228" t="s">
        <v>199</v>
      </c>
      <c r="E276" s="229"/>
      <c r="F276" s="229"/>
      <c r="G276" s="225" t="s">
        <v>189</v>
      </c>
      <c r="H276" s="227"/>
    </row>
    <row r="277" spans="1:9" x14ac:dyDescent="0.25">
      <c r="A277" s="214" t="s">
        <v>191</v>
      </c>
      <c r="B277" s="232"/>
      <c r="C277" s="215"/>
      <c r="D277" s="214" t="s">
        <v>197</v>
      </c>
      <c r="E277" s="230"/>
      <c r="F277" s="230"/>
      <c r="G277" s="214" t="s">
        <v>195</v>
      </c>
      <c r="H277" s="215"/>
    </row>
    <row r="278" spans="1:9" x14ac:dyDescent="0.25">
      <c r="A278" s="214" t="s">
        <v>193</v>
      </c>
      <c r="B278" s="232"/>
      <c r="C278" s="215"/>
      <c r="D278" s="214" t="s">
        <v>198</v>
      </c>
      <c r="E278" s="230"/>
      <c r="F278" s="230"/>
      <c r="G278" s="214" t="s">
        <v>192</v>
      </c>
      <c r="H278" s="215"/>
    </row>
    <row r="279" spans="1:9" ht="15.75" customHeight="1" thickBot="1" x14ac:dyDescent="0.3">
      <c r="A279" s="212" t="s">
        <v>194</v>
      </c>
      <c r="B279" s="231"/>
      <c r="C279" s="213"/>
      <c r="D279" s="212" t="s">
        <v>194</v>
      </c>
      <c r="E279" s="231"/>
      <c r="F279" s="231"/>
      <c r="G279" s="212" t="s">
        <v>194</v>
      </c>
      <c r="H279" s="213"/>
      <c r="I279" s="160"/>
    </row>
  </sheetData>
  <mergeCells count="84">
    <mergeCell ref="G279:H279"/>
    <mergeCell ref="G277:H277"/>
    <mergeCell ref="G278:H278"/>
    <mergeCell ref="A274:H274"/>
    <mergeCell ref="A275:C275"/>
    <mergeCell ref="D275:H275"/>
    <mergeCell ref="A276:C276"/>
    <mergeCell ref="G276:H276"/>
    <mergeCell ref="D276:F276"/>
    <mergeCell ref="D277:F277"/>
    <mergeCell ref="D278:F278"/>
    <mergeCell ref="D279:F279"/>
    <mergeCell ref="A277:C277"/>
    <mergeCell ref="A278:C278"/>
    <mergeCell ref="A279:C279"/>
    <mergeCell ref="B271:G271"/>
    <mergeCell ref="A272:G272"/>
    <mergeCell ref="A192:H192"/>
    <mergeCell ref="B256:F256"/>
    <mergeCell ref="B261:G261"/>
    <mergeCell ref="B262:F262"/>
    <mergeCell ref="B268:G268"/>
    <mergeCell ref="B269:H269"/>
    <mergeCell ref="C241:G241"/>
    <mergeCell ref="B242:F242"/>
    <mergeCell ref="B249:G249"/>
    <mergeCell ref="B250:G250"/>
    <mergeCell ref="B255:G255"/>
    <mergeCell ref="B197:G197"/>
    <mergeCell ref="B209:G209"/>
    <mergeCell ref="B210:F210"/>
    <mergeCell ref="B217:G217"/>
    <mergeCell ref="B218:F218"/>
    <mergeCell ref="B190:G190"/>
    <mergeCell ref="A191:G191"/>
    <mergeCell ref="A112:H112"/>
    <mergeCell ref="B193:F193"/>
    <mergeCell ref="B196:G196"/>
    <mergeCell ref="B176:F176"/>
    <mergeCell ref="B178:G178"/>
    <mergeCell ref="B179:F179"/>
    <mergeCell ref="B186:G186"/>
    <mergeCell ref="B187:H187"/>
    <mergeCell ref="B113:F113"/>
    <mergeCell ref="B119:G119"/>
    <mergeCell ref="B120:G120"/>
    <mergeCell ref="B126:G126"/>
    <mergeCell ref="B127:F127"/>
    <mergeCell ref="B133:G133"/>
    <mergeCell ref="B134:F134"/>
    <mergeCell ref="C147:G147"/>
    <mergeCell ref="B148:F148"/>
    <mergeCell ref="A14:H14"/>
    <mergeCell ref="B169:G169"/>
    <mergeCell ref="B170:G170"/>
    <mergeCell ref="B175:G175"/>
    <mergeCell ref="I6:O17"/>
    <mergeCell ref="B108:H108"/>
    <mergeCell ref="B110:G110"/>
    <mergeCell ref="A111:G111"/>
    <mergeCell ref="B100:F100"/>
    <mergeCell ref="B95:G95"/>
    <mergeCell ref="B107:G107"/>
    <mergeCell ref="K30:L30"/>
    <mergeCell ref="K31:L31"/>
    <mergeCell ref="B99:G99"/>
    <mergeCell ref="B96:F96"/>
    <mergeCell ref="B90:G90"/>
    <mergeCell ref="A273:G273"/>
    <mergeCell ref="A1:H5"/>
    <mergeCell ref="A6:H7"/>
    <mergeCell ref="B91:G91"/>
    <mergeCell ref="B23:G23"/>
    <mergeCell ref="A8:H8"/>
    <mergeCell ref="A9:H9"/>
    <mergeCell ref="A10:H10"/>
    <mergeCell ref="B15:F15"/>
    <mergeCell ref="B31:F31"/>
    <mergeCell ref="B24:G24"/>
    <mergeCell ref="C62:G62"/>
    <mergeCell ref="B30:G30"/>
    <mergeCell ref="B38:F38"/>
    <mergeCell ref="B37:G37"/>
    <mergeCell ref="B63:F63"/>
  </mergeCells>
  <phoneticPr fontId="16" type="noConversion"/>
  <printOptions horizontalCentered="1"/>
  <pageMargins left="0.74803149606299213" right="0.51181102362204722" top="0.19685039370078741" bottom="0.15748031496062992" header="0.15748031496062992" footer="0.15748031496062992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Company>...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user</cp:lastModifiedBy>
  <cp:lastPrinted>2021-12-07T11:30:29Z</cp:lastPrinted>
  <dcterms:created xsi:type="dcterms:W3CDTF">2014-02-20T17:14:58Z</dcterms:created>
  <dcterms:modified xsi:type="dcterms:W3CDTF">2021-12-10T13:20:36Z</dcterms:modified>
</cp:coreProperties>
</file>